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ЭтаКнига"/>
  <mc:AlternateContent xmlns:mc="http://schemas.openxmlformats.org/markup-compatibility/2006">
    <mc:Choice Requires="x15">
      <x15ac:absPath xmlns:x15ac="http://schemas.microsoft.com/office/spreadsheetml/2010/11/ac" url="D:\Users\alex\Documents\sesna\2024-04-10\"/>
    </mc:Choice>
  </mc:AlternateContent>
  <xr:revisionPtr revIDLastSave="0" documentId="13_ncr:1_{A098D4D2-F150-4A5F-ADA2-CB85F801CD47}" xr6:coauthVersionLast="47" xr6:coauthVersionMax="47" xr10:uidLastSave="{00000000-0000-0000-0000-000000000000}"/>
  <bookViews>
    <workbookView xWindow="-120" yWindow="-120" windowWidth="29040" windowHeight="15720" tabRatio="688" firstSheet="155" activeTab="163" xr2:uid="{00000000-000D-0000-FFFF-FFFF00000000}"/>
  </bookViews>
  <sheets>
    <sheet name="август 2010г" sheetId="1" r:id="rId1"/>
    <sheet name="сентябрь 2010г" sheetId="2" r:id="rId2"/>
    <sheet name="октябрь 2010г" sheetId="3" r:id="rId3"/>
    <sheet name="ноябрь 2010г" sheetId="4" r:id="rId4"/>
    <sheet name="декабрь 2010г" sheetId="5" r:id="rId5"/>
    <sheet name="январь 2011г " sheetId="6" r:id="rId6"/>
    <sheet name="февраль 2011г" sheetId="7" r:id="rId7"/>
    <sheet name="март 2011г" sheetId="8" r:id="rId8"/>
    <sheet name="апрель 2011г" sheetId="9" r:id="rId9"/>
    <sheet name="май 2011г" sheetId="10" r:id="rId10"/>
    <sheet name="июнь 2011г" sheetId="11" r:id="rId11"/>
    <sheet name="июль 2011г" sheetId="12" r:id="rId12"/>
    <sheet name="август 2011г" sheetId="13" r:id="rId13"/>
    <sheet name="сентябрь 2011г" sheetId="14" r:id="rId14"/>
    <sheet name="октябрь 2011г" sheetId="15" r:id="rId15"/>
    <sheet name="ноябрь 2011г" sheetId="16" r:id="rId16"/>
    <sheet name="декабрь 2011г" sheetId="17" r:id="rId17"/>
    <sheet name="январь 2012г" sheetId="18" r:id="rId18"/>
    <sheet name="февраль 2012г" sheetId="19" r:id="rId19"/>
    <sheet name="март 2012г" sheetId="20" r:id="rId20"/>
    <sheet name="апрель 2012г" sheetId="21" r:id="rId21"/>
    <sheet name="май 2012г " sheetId="22" r:id="rId22"/>
    <sheet name="июнь 2012г" sheetId="23" r:id="rId23"/>
    <sheet name="июль 2012г" sheetId="24" r:id="rId24"/>
    <sheet name=" август 2012г" sheetId="25" r:id="rId25"/>
    <sheet name="сентябрь 2012г" sheetId="26" r:id="rId26"/>
    <sheet name=" октябрь 2012г" sheetId="27" r:id="rId27"/>
    <sheet name="ноябрь 2012г" sheetId="28" r:id="rId28"/>
    <sheet name="декабрь 2012г" sheetId="29" r:id="rId29"/>
    <sheet name="январь 2013г" sheetId="30" r:id="rId30"/>
    <sheet name="февраль 2013г" sheetId="31" r:id="rId31"/>
    <sheet name=" Март 2013г" sheetId="32" r:id="rId32"/>
    <sheet name="Апрель 2013г " sheetId="33" r:id="rId33"/>
    <sheet name="Май 2013г  " sheetId="34" r:id="rId34"/>
    <sheet name="Июнь 2013г" sheetId="35" r:id="rId35"/>
    <sheet name="Июль 2013г" sheetId="36" r:id="rId36"/>
    <sheet name="Август 2013г" sheetId="37" r:id="rId37"/>
    <sheet name="Сентябрь 2013г" sheetId="38" r:id="rId38"/>
    <sheet name="Октябрь 2013г" sheetId="39" r:id="rId39"/>
    <sheet name="Ноябрь 2013г" sheetId="40" r:id="rId40"/>
    <sheet name="Декабрь 2013г" sheetId="41" r:id="rId41"/>
    <sheet name="Январь 2014г" sheetId="42" r:id="rId42"/>
    <sheet name="Февраль 2014г" sheetId="43" r:id="rId43"/>
    <sheet name="Март 2014г" sheetId="44" r:id="rId44"/>
    <sheet name="Апрель 2014г" sheetId="45" r:id="rId45"/>
    <sheet name="Май 2014г" sheetId="46" r:id="rId46"/>
    <sheet name="Июнь 2014г" sheetId="47" r:id="rId47"/>
    <sheet name="Июль 2014г" sheetId="48" r:id="rId48"/>
    <sheet name="Август 2014г" sheetId="49" r:id="rId49"/>
    <sheet name="Сентябрь 2014г" sheetId="50" r:id="rId50"/>
    <sheet name="Октябрь 2014г" sheetId="51" r:id="rId51"/>
    <sheet name="Ноябрь 2014г" sheetId="52" r:id="rId52"/>
    <sheet name="Декабрь 2014г" sheetId="53" r:id="rId53"/>
    <sheet name="Январь 2015г" sheetId="54" r:id="rId54"/>
    <sheet name="Февраль 2015г" sheetId="55" r:id="rId55"/>
    <sheet name="Март 2015г" sheetId="56" r:id="rId56"/>
    <sheet name="Апрель 2015г" sheetId="57" r:id="rId57"/>
    <sheet name="Май 2015г" sheetId="58" r:id="rId58"/>
    <sheet name="Июнь 2015г" sheetId="59" r:id="rId59"/>
    <sheet name="Июль 2015г" sheetId="60" r:id="rId60"/>
    <sheet name="Август 2015г" sheetId="61" r:id="rId61"/>
    <sheet name="Сентябрь 2015г" sheetId="62" r:id="rId62"/>
    <sheet name="Октябрь 2015" sheetId="63" r:id="rId63"/>
    <sheet name="Ноябрь 2015г" sheetId="64" r:id="rId64"/>
    <sheet name="Декабрь 2015г" sheetId="65" r:id="rId65"/>
    <sheet name="Январь 2016г" sheetId="66" r:id="rId66"/>
    <sheet name="Февраль 2016г" sheetId="67" r:id="rId67"/>
    <sheet name="Март 2016г" sheetId="68" r:id="rId68"/>
    <sheet name="Апрель 2016г" sheetId="69" r:id="rId69"/>
    <sheet name="Май 2016г" sheetId="70" r:id="rId70"/>
    <sheet name="Июнь 2016г" sheetId="71" r:id="rId71"/>
    <sheet name="Июль 2016г" sheetId="72" r:id="rId72"/>
    <sheet name="Август 2016г" sheetId="73" r:id="rId73"/>
    <sheet name="Сентябрь 2016г" sheetId="74" r:id="rId74"/>
    <sheet name="Октябрь 2016г" sheetId="75" r:id="rId75"/>
    <sheet name="Ноябрь 2016г" sheetId="76" r:id="rId76"/>
    <sheet name="Декабрь 2016г" sheetId="78" r:id="rId77"/>
    <sheet name="Январь 2017г" sheetId="85" r:id="rId78"/>
    <sheet name="Февраль 2017г" sheetId="86" r:id="rId79"/>
    <sheet name="Март 2017г" sheetId="82" r:id="rId80"/>
    <sheet name="Апрель 2017г" sheetId="84" r:id="rId81"/>
    <sheet name="Май 2017г" sheetId="89" r:id="rId82"/>
    <sheet name="Июнь 2017г" sheetId="90" r:id="rId83"/>
    <sheet name="Июль 2017г" sheetId="92" r:id="rId84"/>
    <sheet name="Август 2017г" sheetId="105" r:id="rId85"/>
    <sheet name="Сентябрь 2017г" sheetId="106" r:id="rId86"/>
    <sheet name="Октябрь 2017г" sheetId="107" r:id="rId87"/>
    <sheet name="Ноябрь 2017г" sheetId="108" r:id="rId88"/>
    <sheet name="Декабрь 2017г" sheetId="109" r:id="rId89"/>
    <sheet name="Январь 2018г" sheetId="113" r:id="rId90"/>
    <sheet name="Февраль 2018г" sheetId="114" r:id="rId91"/>
    <sheet name="Март 2018г" sheetId="115" r:id="rId92"/>
    <sheet name="Апрель 2018г" sheetId="117" r:id="rId93"/>
    <sheet name="Май 2018г" sheetId="118" r:id="rId94"/>
    <sheet name="Июнь 2018г" sheetId="122" r:id="rId95"/>
    <sheet name="Июль 2018г" sheetId="123" r:id="rId96"/>
    <sheet name="Август 2018г" sheetId="124" r:id="rId97"/>
    <sheet name="Сентябрь 2018г" sheetId="125" r:id="rId98"/>
    <sheet name="Октябрь 2018г" sheetId="127" r:id="rId99"/>
    <sheet name="Ноябрь 2018г" sheetId="128" r:id="rId100"/>
    <sheet name="Декабрь 2018г" sheetId="129" r:id="rId101"/>
    <sheet name="Январь 2019г" sheetId="130" r:id="rId102"/>
    <sheet name="Февраль 2019г" sheetId="131" r:id="rId103"/>
    <sheet name="Март 2019г" sheetId="132" r:id="rId104"/>
    <sheet name="Апрель 2019г" sheetId="133" r:id="rId105"/>
    <sheet name="Май 2019г" sheetId="134" r:id="rId106"/>
    <sheet name="Июнь 2019г" sheetId="135" r:id="rId107"/>
    <sheet name="Июль 2019г" sheetId="136" r:id="rId108"/>
    <sheet name="Август 2019г" sheetId="137" r:id="rId109"/>
    <sheet name="Сентябрь 2019г" sheetId="138" r:id="rId110"/>
    <sheet name="Октябрь 2019г" sheetId="139" r:id="rId111"/>
    <sheet name="Ноябрь 2019г" sheetId="140" r:id="rId112"/>
    <sheet name="Декабрь 2019г" sheetId="141" r:id="rId113"/>
    <sheet name="Январь 2020г" sheetId="142" r:id="rId114"/>
    <sheet name="Февраль 2020г" sheetId="143" r:id="rId115"/>
    <sheet name="Март 2020г" sheetId="144" r:id="rId116"/>
    <sheet name="Апрель 2020г" sheetId="145" r:id="rId117"/>
    <sheet name="Май 2020г" sheetId="146" r:id="rId118"/>
    <sheet name="Июнь 2020г" sheetId="147" r:id="rId119"/>
    <sheet name="Июль 2020г" sheetId="148" r:id="rId120"/>
    <sheet name="Август 2020г" sheetId="149" r:id="rId121"/>
    <sheet name="Сентябрь 2020г" sheetId="150" r:id="rId122"/>
    <sheet name="Октябрь 2020г" sheetId="151" r:id="rId123"/>
    <sheet name="Ноябрь 2020г" sheetId="152" r:id="rId124"/>
    <sheet name="Декабрь 2020г" sheetId="153" r:id="rId125"/>
    <sheet name="Январь 2021г" sheetId="170" r:id="rId126"/>
    <sheet name="Февраль 2021г" sheetId="171" r:id="rId127"/>
    <sheet name="Март 2021г" sheetId="172" r:id="rId128"/>
    <sheet name="Апрель 2021г" sheetId="173" r:id="rId129"/>
    <sheet name="Май 2021г" sheetId="174" r:id="rId130"/>
    <sheet name="Июнь 2021г" sheetId="175" r:id="rId131"/>
    <sheet name="Июль 2021г" sheetId="176" r:id="rId132"/>
    <sheet name="Август 2021г" sheetId="177" r:id="rId133"/>
    <sheet name="Сентябрь 2021г" sheetId="178" r:id="rId134"/>
    <sheet name="Октябрь 2021г" sheetId="179" r:id="rId135"/>
    <sheet name="Ноябрь 2021г" sheetId="180" r:id="rId136"/>
    <sheet name="Декабрь 2021г" sheetId="181" r:id="rId137"/>
    <sheet name="Январь 2022г" sheetId="183" r:id="rId138"/>
    <sheet name="Февраль 2022г" sheetId="184" r:id="rId139"/>
    <sheet name="Март 2022г" sheetId="185" r:id="rId140"/>
    <sheet name="Апрель 2022г" sheetId="186" r:id="rId141"/>
    <sheet name="Май 2022г" sheetId="187" r:id="rId142"/>
    <sheet name="Июнь  2022г" sheetId="189" r:id="rId143"/>
    <sheet name="Июль 2022г" sheetId="191" r:id="rId144"/>
    <sheet name="Август 2022г" sheetId="193" r:id="rId145"/>
    <sheet name="Сентябрь 2022г" sheetId="195" r:id="rId146"/>
    <sheet name="Октябрь 2022г" sheetId="197" r:id="rId147"/>
    <sheet name="Ноябрь 2022г" sheetId="200" r:id="rId148"/>
    <sheet name="Декабрь 2022г" sheetId="202" r:id="rId149"/>
    <sheet name="Январь 2023г" sheetId="204" r:id="rId150"/>
    <sheet name="Февраль 2023г" sheetId="206" r:id="rId151"/>
    <sheet name="Март 2023г" sheetId="208" r:id="rId152"/>
    <sheet name="Апрель 2023г" sheetId="210" r:id="rId153"/>
    <sheet name="Май 2023г" sheetId="212" r:id="rId154"/>
    <sheet name="Июнь 2023г" sheetId="213" r:id="rId155"/>
    <sheet name="Июль 2023г" sheetId="215" r:id="rId156"/>
    <sheet name="Август 2023г" sheetId="217" r:id="rId157"/>
    <sheet name="Сентябрь 2023г" sheetId="219" r:id="rId158"/>
    <sheet name="Октябрь 2023г" sheetId="220" r:id="rId159"/>
    <sheet name="Ноябрь 2023г" sheetId="223" r:id="rId160"/>
    <sheet name="Декабрь 2023г" sheetId="224" r:id="rId161"/>
    <sheet name="Январь 2024г" sheetId="225" r:id="rId162"/>
    <sheet name="Февраль 2024г" sheetId="226" r:id="rId163"/>
    <sheet name="Март 2024г" sheetId="227" r:id="rId164"/>
  </sheets>
  <externalReferences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</externalReferences>
  <definedNames>
    <definedName name="__xlfn_SUMIFS">#N/A</definedName>
    <definedName name="aaa" localSheetId="100">#REF!</definedName>
    <definedName name="aaa" localSheetId="79">#REF!</definedName>
    <definedName name="aaa" localSheetId="103">#REF!</definedName>
    <definedName name="aaa" localSheetId="110">#REF!</definedName>
    <definedName name="aaa" localSheetId="109">#REF!</definedName>
    <definedName name="aaa" localSheetId="102">#REF!</definedName>
    <definedName name="aaa" localSheetId="101">#REF!</definedName>
    <definedName name="aaa">#REF!</definedName>
    <definedName name="Excel_BuiltIn_Print_Titles_14" localSheetId="24">#REF!</definedName>
    <definedName name="Excel_BuiltIn_Print_Titles_14" localSheetId="31">#REF!</definedName>
    <definedName name="Excel_BuiltIn_Print_Titles_14" localSheetId="26">#REF!</definedName>
    <definedName name="Excel_BuiltIn_Print_Titles_14" localSheetId="0">#REF!</definedName>
    <definedName name="Excel_BuiltIn_Print_Titles_14" localSheetId="12">#REF!</definedName>
    <definedName name="Excel_BuiltIn_Print_Titles_14" localSheetId="36">#REF!</definedName>
    <definedName name="Excel_BuiltIn_Print_Titles_14" localSheetId="48">#REF!</definedName>
    <definedName name="Excel_BuiltIn_Print_Titles_14" localSheetId="60">#REF!</definedName>
    <definedName name="Excel_BuiltIn_Print_Titles_14" localSheetId="72">#REF!</definedName>
    <definedName name="Excel_BuiltIn_Print_Titles_14" localSheetId="84">[1]население!#REF!</definedName>
    <definedName name="Excel_BuiltIn_Print_Titles_14" localSheetId="96">[1]население!#REF!</definedName>
    <definedName name="Excel_BuiltIn_Print_Titles_14" localSheetId="108">#REF!</definedName>
    <definedName name="Excel_BuiltIn_Print_Titles_14" localSheetId="120">#REF!</definedName>
    <definedName name="Excel_BuiltIn_Print_Titles_14" localSheetId="132">#REF!</definedName>
    <definedName name="Excel_BuiltIn_Print_Titles_14" localSheetId="144">#REF!</definedName>
    <definedName name="Excel_BuiltIn_Print_Titles_14" localSheetId="156">#REF!</definedName>
    <definedName name="Excel_BuiltIn_Print_Titles_14" localSheetId="8">#REF!</definedName>
    <definedName name="Excel_BuiltIn_Print_Titles_14" localSheetId="20">#REF!</definedName>
    <definedName name="Excel_BuiltIn_Print_Titles_14" localSheetId="32">#REF!</definedName>
    <definedName name="Excel_BuiltIn_Print_Titles_14" localSheetId="44">#REF!</definedName>
    <definedName name="Excel_BuiltIn_Print_Titles_14" localSheetId="56">#REF!</definedName>
    <definedName name="Excel_BuiltIn_Print_Titles_14" localSheetId="68">#REF!</definedName>
    <definedName name="Excel_BuiltIn_Print_Titles_14" localSheetId="80">[1]население!#REF!</definedName>
    <definedName name="Excel_BuiltIn_Print_Titles_14" localSheetId="92">[1]население!#REF!</definedName>
    <definedName name="Excel_BuiltIn_Print_Titles_14" localSheetId="104">#REF!</definedName>
    <definedName name="Excel_BuiltIn_Print_Titles_14" localSheetId="116">#REF!</definedName>
    <definedName name="Excel_BuiltIn_Print_Titles_14" localSheetId="128">#REF!</definedName>
    <definedName name="Excel_BuiltIn_Print_Titles_14" localSheetId="140">#REF!</definedName>
    <definedName name="Excel_BuiltIn_Print_Titles_14" localSheetId="152">#REF!</definedName>
    <definedName name="Excel_BuiltIn_Print_Titles_14" localSheetId="4">#REF!</definedName>
    <definedName name="Excel_BuiltIn_Print_Titles_14" localSheetId="16">#REF!</definedName>
    <definedName name="Excel_BuiltIn_Print_Titles_14" localSheetId="28">#REF!</definedName>
    <definedName name="Excel_BuiltIn_Print_Titles_14" localSheetId="40">#REF!</definedName>
    <definedName name="Excel_BuiltIn_Print_Titles_14" localSheetId="52">#REF!</definedName>
    <definedName name="Excel_BuiltIn_Print_Titles_14" localSheetId="64">#REF!</definedName>
    <definedName name="Excel_BuiltIn_Print_Titles_14" localSheetId="76">[1]население!#REF!</definedName>
    <definedName name="Excel_BuiltIn_Print_Titles_14" localSheetId="88">[2]население!#REF!</definedName>
    <definedName name="Excel_BuiltIn_Print_Titles_14" localSheetId="100">[1]население!#REF!</definedName>
    <definedName name="Excel_BuiltIn_Print_Titles_14" localSheetId="112">#REF!</definedName>
    <definedName name="Excel_BuiltIn_Print_Titles_14" localSheetId="124">#REF!</definedName>
    <definedName name="Excel_BuiltIn_Print_Titles_14" localSheetId="136">#REF!</definedName>
    <definedName name="Excel_BuiltIn_Print_Titles_14" localSheetId="148">#REF!</definedName>
    <definedName name="Excel_BuiltIn_Print_Titles_14" localSheetId="160">#REF!</definedName>
    <definedName name="Excel_BuiltIn_Print_Titles_14" localSheetId="11">#REF!</definedName>
    <definedName name="Excel_BuiltIn_Print_Titles_14" localSheetId="23">#REF!</definedName>
    <definedName name="Excel_BuiltIn_Print_Titles_14" localSheetId="35">#REF!</definedName>
    <definedName name="Excel_BuiltIn_Print_Titles_14" localSheetId="47">#REF!</definedName>
    <definedName name="Excel_BuiltIn_Print_Titles_14" localSheetId="59">#REF!</definedName>
    <definedName name="Excel_BuiltIn_Print_Titles_14" localSheetId="71">#REF!</definedName>
    <definedName name="Excel_BuiltIn_Print_Titles_14" localSheetId="83">[1]население!#REF!</definedName>
    <definedName name="Excel_BuiltIn_Print_Titles_14" localSheetId="95">[1]население!#REF!</definedName>
    <definedName name="Excel_BuiltIn_Print_Titles_14" localSheetId="107">#REF!</definedName>
    <definedName name="Excel_BuiltIn_Print_Titles_14" localSheetId="119">#REF!</definedName>
    <definedName name="Excel_BuiltIn_Print_Titles_14" localSheetId="131">#REF!</definedName>
    <definedName name="Excel_BuiltIn_Print_Titles_14" localSheetId="143">#REF!</definedName>
    <definedName name="Excel_BuiltIn_Print_Titles_14" localSheetId="155">#REF!</definedName>
    <definedName name="Excel_BuiltIn_Print_Titles_14" localSheetId="142">#REF!</definedName>
    <definedName name="Excel_BuiltIn_Print_Titles_14" localSheetId="10">#REF!</definedName>
    <definedName name="Excel_BuiltIn_Print_Titles_14" localSheetId="22">#REF!</definedName>
    <definedName name="Excel_BuiltIn_Print_Titles_14" localSheetId="34">#REF!</definedName>
    <definedName name="Excel_BuiltIn_Print_Titles_14" localSheetId="46">#REF!</definedName>
    <definedName name="Excel_BuiltIn_Print_Titles_14" localSheetId="58">#REF!</definedName>
    <definedName name="Excel_BuiltIn_Print_Titles_14" localSheetId="70">#REF!</definedName>
    <definedName name="Excel_BuiltIn_Print_Titles_14" localSheetId="82">[1]население!#REF!</definedName>
    <definedName name="Excel_BuiltIn_Print_Titles_14" localSheetId="94">[1]население!#REF!</definedName>
    <definedName name="Excel_BuiltIn_Print_Titles_14" localSheetId="106">#REF!</definedName>
    <definedName name="Excel_BuiltIn_Print_Titles_14" localSheetId="118">#REF!</definedName>
    <definedName name="Excel_BuiltIn_Print_Titles_14" localSheetId="130">#REF!</definedName>
    <definedName name="Excel_BuiltIn_Print_Titles_14" localSheetId="154">#REF!</definedName>
    <definedName name="Excel_BuiltIn_Print_Titles_14" localSheetId="9">#REF!</definedName>
    <definedName name="Excel_BuiltIn_Print_Titles_14" localSheetId="21">#REF!</definedName>
    <definedName name="Excel_BuiltIn_Print_Titles_14" localSheetId="33">#REF!</definedName>
    <definedName name="Excel_BuiltIn_Print_Titles_14" localSheetId="45">#REF!</definedName>
    <definedName name="Excel_BuiltIn_Print_Titles_14" localSheetId="57">#REF!</definedName>
    <definedName name="Excel_BuiltIn_Print_Titles_14" localSheetId="69">#REF!</definedName>
    <definedName name="Excel_BuiltIn_Print_Titles_14" localSheetId="81">[1]население!#REF!</definedName>
    <definedName name="Excel_BuiltIn_Print_Titles_14" localSheetId="93">[1]население!#REF!</definedName>
    <definedName name="Excel_BuiltIn_Print_Titles_14" localSheetId="105">#REF!</definedName>
    <definedName name="Excel_BuiltIn_Print_Titles_14" localSheetId="117">#REF!</definedName>
    <definedName name="Excel_BuiltIn_Print_Titles_14" localSheetId="129">#REF!</definedName>
    <definedName name="Excel_BuiltIn_Print_Titles_14" localSheetId="141">#REF!</definedName>
    <definedName name="Excel_BuiltIn_Print_Titles_14" localSheetId="153">#REF!</definedName>
    <definedName name="Excel_BuiltIn_Print_Titles_14" localSheetId="19">#REF!</definedName>
    <definedName name="Excel_BuiltIn_Print_Titles_14" localSheetId="43">#REF!</definedName>
    <definedName name="Excel_BuiltIn_Print_Titles_14" localSheetId="55">#REF!</definedName>
    <definedName name="Excel_BuiltIn_Print_Titles_14" localSheetId="67">#REF!</definedName>
    <definedName name="Excel_BuiltIn_Print_Titles_14" localSheetId="79">[1]население!#REF!</definedName>
    <definedName name="Excel_BuiltIn_Print_Titles_14" localSheetId="91">[1]население!#REF!</definedName>
    <definedName name="Excel_BuiltIn_Print_Titles_14" localSheetId="103">[1]население!#REF!</definedName>
    <definedName name="Excel_BuiltIn_Print_Titles_14" localSheetId="127">#REF!</definedName>
    <definedName name="Excel_BuiltIn_Print_Titles_14" localSheetId="139">#REF!</definedName>
    <definedName name="Excel_BuiltIn_Print_Titles_14" localSheetId="151">#REF!</definedName>
    <definedName name="Excel_BuiltIn_Print_Titles_14" localSheetId="163">#REF!</definedName>
    <definedName name="Excel_BuiltIn_Print_Titles_14" localSheetId="3">#REF!</definedName>
    <definedName name="Excel_BuiltIn_Print_Titles_14" localSheetId="15">#REF!</definedName>
    <definedName name="Excel_BuiltIn_Print_Titles_14" localSheetId="27">#REF!</definedName>
    <definedName name="Excel_BuiltIn_Print_Titles_14" localSheetId="39">#REF!</definedName>
    <definedName name="Excel_BuiltIn_Print_Titles_14" localSheetId="51">#REF!</definedName>
    <definedName name="Excel_BuiltIn_Print_Titles_14" localSheetId="63">#REF!</definedName>
    <definedName name="Excel_BuiltIn_Print_Titles_14" localSheetId="87">[1]население!#REF!</definedName>
    <definedName name="Excel_BuiltIn_Print_Titles_14" localSheetId="99">[1]население!#REF!</definedName>
    <definedName name="Excel_BuiltIn_Print_Titles_14" localSheetId="111">#REF!</definedName>
    <definedName name="Excel_BuiltIn_Print_Titles_14" localSheetId="123">#REF!</definedName>
    <definedName name="Excel_BuiltIn_Print_Titles_14" localSheetId="135">#REF!</definedName>
    <definedName name="Excel_BuiltIn_Print_Titles_14" localSheetId="147">#REF!</definedName>
    <definedName name="Excel_BuiltIn_Print_Titles_14" localSheetId="159">#REF!</definedName>
    <definedName name="Excel_BuiltIn_Print_Titles_14" localSheetId="2">#REF!</definedName>
    <definedName name="Excel_BuiltIn_Print_Titles_14" localSheetId="14">#REF!</definedName>
    <definedName name="Excel_BuiltIn_Print_Titles_14" localSheetId="38">#REF!</definedName>
    <definedName name="Excel_BuiltIn_Print_Titles_14" localSheetId="50">#REF!</definedName>
    <definedName name="Excel_BuiltIn_Print_Titles_14" localSheetId="62">#REF!</definedName>
    <definedName name="Excel_BuiltIn_Print_Titles_14" localSheetId="74">#REF!</definedName>
    <definedName name="Excel_BuiltIn_Print_Titles_14" localSheetId="86">[1]население!#REF!</definedName>
    <definedName name="Excel_BuiltIn_Print_Titles_14" localSheetId="98">[1]население!#REF!</definedName>
    <definedName name="Excel_BuiltIn_Print_Titles_14" localSheetId="110">#REF!</definedName>
    <definedName name="Excel_BuiltIn_Print_Titles_14" localSheetId="122">#REF!</definedName>
    <definedName name="Excel_BuiltIn_Print_Titles_14" localSheetId="134">#REF!</definedName>
    <definedName name="Excel_BuiltIn_Print_Titles_14" localSheetId="146">#REF!</definedName>
    <definedName name="Excel_BuiltIn_Print_Titles_14" localSheetId="158">#REF!</definedName>
    <definedName name="Excel_BuiltIn_Print_Titles_14" localSheetId="1">#REF!</definedName>
    <definedName name="Excel_BuiltIn_Print_Titles_14" localSheetId="13">#REF!</definedName>
    <definedName name="Excel_BuiltIn_Print_Titles_14" localSheetId="25">#REF!</definedName>
    <definedName name="Excel_BuiltIn_Print_Titles_14" localSheetId="37">#REF!</definedName>
    <definedName name="Excel_BuiltIn_Print_Titles_14" localSheetId="49">#REF!</definedName>
    <definedName name="Excel_BuiltIn_Print_Titles_14" localSheetId="61">#REF!</definedName>
    <definedName name="Excel_BuiltIn_Print_Titles_14" localSheetId="73">#REF!</definedName>
    <definedName name="Excel_BuiltIn_Print_Titles_14" localSheetId="85">[1]население!#REF!</definedName>
    <definedName name="Excel_BuiltIn_Print_Titles_14" localSheetId="97">[1]население!#REF!</definedName>
    <definedName name="Excel_BuiltIn_Print_Titles_14" localSheetId="109">#REF!</definedName>
    <definedName name="Excel_BuiltIn_Print_Titles_14" localSheetId="121">#REF!</definedName>
    <definedName name="Excel_BuiltIn_Print_Titles_14" localSheetId="133">#REF!</definedName>
    <definedName name="Excel_BuiltIn_Print_Titles_14" localSheetId="145">#REF!</definedName>
    <definedName name="Excel_BuiltIn_Print_Titles_14" localSheetId="157">#REF!</definedName>
    <definedName name="Excel_BuiltIn_Print_Titles_14" localSheetId="18">#REF!</definedName>
    <definedName name="Excel_BuiltIn_Print_Titles_14" localSheetId="30">#REF!</definedName>
    <definedName name="Excel_BuiltIn_Print_Titles_14" localSheetId="42">#REF!</definedName>
    <definedName name="Excel_BuiltIn_Print_Titles_14" localSheetId="54">#REF!</definedName>
    <definedName name="Excel_BuiltIn_Print_Titles_14" localSheetId="66">#REF!</definedName>
    <definedName name="Excel_BuiltIn_Print_Titles_14" localSheetId="78">[1]население!#REF!</definedName>
    <definedName name="Excel_BuiltIn_Print_Titles_14" localSheetId="90">[1]население!#REF!</definedName>
    <definedName name="Excel_BuiltIn_Print_Titles_14" localSheetId="102">[1]население!#REF!</definedName>
    <definedName name="Excel_BuiltIn_Print_Titles_14" localSheetId="114">#REF!</definedName>
    <definedName name="Excel_BuiltIn_Print_Titles_14" localSheetId="126">#REF!</definedName>
    <definedName name="Excel_BuiltIn_Print_Titles_14" localSheetId="138">#REF!</definedName>
    <definedName name="Excel_BuiltIn_Print_Titles_14" localSheetId="150">#REF!</definedName>
    <definedName name="Excel_BuiltIn_Print_Titles_14" localSheetId="162">#REF!</definedName>
    <definedName name="Excel_BuiltIn_Print_Titles_14" localSheetId="17">#REF!</definedName>
    <definedName name="Excel_BuiltIn_Print_Titles_14" localSheetId="29">#REF!</definedName>
    <definedName name="Excel_BuiltIn_Print_Titles_14" localSheetId="41">#REF!</definedName>
    <definedName name="Excel_BuiltIn_Print_Titles_14" localSheetId="53">#REF!</definedName>
    <definedName name="Excel_BuiltIn_Print_Titles_14" localSheetId="65">#REF!</definedName>
    <definedName name="Excel_BuiltIn_Print_Titles_14" localSheetId="77">[1]население!#REF!</definedName>
    <definedName name="Excel_BuiltIn_Print_Titles_14" localSheetId="89">[1]население!#REF!</definedName>
    <definedName name="Excel_BuiltIn_Print_Titles_14" localSheetId="101">[1]население!#REF!</definedName>
    <definedName name="Excel_BuiltIn_Print_Titles_14" localSheetId="113">#REF!</definedName>
    <definedName name="Excel_BuiltIn_Print_Titles_14" localSheetId="125">#REF!</definedName>
    <definedName name="Excel_BuiltIn_Print_Titles_14" localSheetId="137">#REF!</definedName>
    <definedName name="Excel_BuiltIn_Print_Titles_14" localSheetId="149">#REF!</definedName>
    <definedName name="Excel_BuiltIn_Print_Titles_14" localSheetId="161">#REF!</definedName>
    <definedName name="Excel_BuiltIn_Print_Titles_14">#REF!</definedName>
    <definedName name="ffff" localSheetId="100">#REF!</definedName>
    <definedName name="ffff" localSheetId="79">#REF!</definedName>
    <definedName name="ffff" localSheetId="103">#REF!</definedName>
    <definedName name="ffff" localSheetId="110">#REF!</definedName>
    <definedName name="ffff" localSheetId="109">#REF!</definedName>
    <definedName name="ffff" localSheetId="102">#REF!</definedName>
    <definedName name="ffff" localSheetId="101">#REF!</definedName>
    <definedName name="ffff">#REF!</definedName>
    <definedName name="lvl" localSheetId="96">'[3]уровень напряжения'!#REF!</definedName>
    <definedName name="lvl" localSheetId="108">'[3]уровень напряжения'!#REF!</definedName>
    <definedName name="lvl" localSheetId="120">'[3]уровень напряжения'!#REF!</definedName>
    <definedName name="lvl" localSheetId="132">'[4]уровень напряжения'!#REF!</definedName>
    <definedName name="lvl" localSheetId="144">'[3]уровень напряжения'!#REF!</definedName>
    <definedName name="lvl" localSheetId="156">'[5]уровень напряжения'!#REF!</definedName>
    <definedName name="lvl" localSheetId="104">'[4]уровень напряжения'!#REF!</definedName>
    <definedName name="lvl" localSheetId="116">'[3]уровень напряжения'!#REF!</definedName>
    <definedName name="lvl" localSheetId="128">'[4]уровень напряжения'!#REF!</definedName>
    <definedName name="lvl" localSheetId="140">'[4]уровень напряжения'!#REF!</definedName>
    <definedName name="lvl" localSheetId="152">'[5]уровень напряжения'!#REF!</definedName>
    <definedName name="lvl" localSheetId="100">'[3]уровень напряжения'!#REF!</definedName>
    <definedName name="lvl" localSheetId="112">'[4]уровень напряжения'!#REF!</definedName>
    <definedName name="lvl" localSheetId="124">'[4]уровень напряжения'!#REF!</definedName>
    <definedName name="lvl" localSheetId="136">'[4]уровень напряжения'!#REF!</definedName>
    <definedName name="lvl" localSheetId="148">'[5]уровень напряжения'!#REF!</definedName>
    <definedName name="lvl" localSheetId="160">'[5]уровень напряжения'!#REF!</definedName>
    <definedName name="lvl" localSheetId="95">'[3]уровень напряжения'!#REF!</definedName>
    <definedName name="lvl" localSheetId="107">'[4]уровень напряжения'!#REF!</definedName>
    <definedName name="lvl" localSheetId="119">'[3]уровень напряжения'!#REF!</definedName>
    <definedName name="lvl" localSheetId="131">'[4]уровень напряжения'!#REF!</definedName>
    <definedName name="lvl" localSheetId="143">'[4]уровень напряжения'!#REF!</definedName>
    <definedName name="lvl" localSheetId="155">'[5]уровень напряжения'!#REF!</definedName>
    <definedName name="lvl" localSheetId="142">'[4]уровень напряжения'!#REF!</definedName>
    <definedName name="lvl" localSheetId="94">'[3]уровень напряжения'!#REF!</definedName>
    <definedName name="lvl" localSheetId="106">'[3]уровень напряжения'!#REF!</definedName>
    <definedName name="lvl" localSheetId="118">'[4]уровень напряжения'!#REF!</definedName>
    <definedName name="lvl" localSheetId="130">'[4]уровень напряжения'!#REF!</definedName>
    <definedName name="lvl" localSheetId="154">'[5]уровень напряжения'!#REF!</definedName>
    <definedName name="lvl" localSheetId="93">'[3]уровень напряжения'!#REF!</definedName>
    <definedName name="lvl" localSheetId="105">'[4]уровень напряжения'!#REF!</definedName>
    <definedName name="lvl" localSheetId="117">'[3]уровень напряжения'!#REF!</definedName>
    <definedName name="lvl" localSheetId="129">'[4]уровень напряжения'!#REF!</definedName>
    <definedName name="lvl" localSheetId="141">'[4]уровень напряжения'!#REF!</definedName>
    <definedName name="lvl" localSheetId="153">'[5]уровень напряжения'!#REF!</definedName>
    <definedName name="lvl" localSheetId="103">'[3]уровень напряжения'!#REF!</definedName>
    <definedName name="lvl" localSheetId="127">'[4]уровень напряжения'!#REF!</definedName>
    <definedName name="lvl" localSheetId="139">'[4]уровень напряжения'!#REF!</definedName>
    <definedName name="lvl" localSheetId="151">'[5]уровень напряжения'!#REF!</definedName>
    <definedName name="lvl" localSheetId="163">'[5]уровень напряжения'!#REF!</definedName>
    <definedName name="lvl" localSheetId="99">'[3]уровень напряжения'!#REF!</definedName>
    <definedName name="lvl" localSheetId="111">'[4]уровень напряжения'!#REF!</definedName>
    <definedName name="lvl" localSheetId="123">'[4]уровень напряжения'!#REF!</definedName>
    <definedName name="lvl" localSheetId="135">'[4]уровень напряжения'!#REF!</definedName>
    <definedName name="lvl" localSheetId="147">'[5]уровень напряжения'!#REF!</definedName>
    <definedName name="lvl" localSheetId="159">'[5]уровень напряжения'!#REF!</definedName>
    <definedName name="lvl" localSheetId="98">'[3]уровень напряжения'!#REF!</definedName>
    <definedName name="lvl" localSheetId="110">'[4]уровень напряжения'!#REF!</definedName>
    <definedName name="lvl" localSheetId="122">'[3]уровень напряжения'!#REF!</definedName>
    <definedName name="lvl" localSheetId="134">'[4]уровень напряжения'!#REF!</definedName>
    <definedName name="lvl" localSheetId="146">'[5]уровень напряжения'!#REF!</definedName>
    <definedName name="lvl" localSheetId="158">'[5]уровень напряжения'!#REF!</definedName>
    <definedName name="lvl" localSheetId="97">'[3]уровень напряжения'!#REF!</definedName>
    <definedName name="lvl" localSheetId="109">'[4]уровень напряжения'!#REF!</definedName>
    <definedName name="lvl" localSheetId="121">'[3]уровень напряжения'!#REF!</definedName>
    <definedName name="lvl" localSheetId="133">'[4]уровень напряжения'!#REF!</definedName>
    <definedName name="lvl" localSheetId="145">'[5]уровень напряжения'!#REF!</definedName>
    <definedName name="lvl" localSheetId="157">'[5]уровень напряжения'!#REF!</definedName>
    <definedName name="lvl" localSheetId="102">'[3]уровень напряжения'!#REF!</definedName>
    <definedName name="lvl" localSheetId="114">'[4]уровень напряжения'!#REF!</definedName>
    <definedName name="lvl" localSheetId="126">'[4]уровень напряжения'!#REF!</definedName>
    <definedName name="lvl" localSheetId="138">'[4]уровень напряжения'!#REF!</definedName>
    <definedName name="lvl" localSheetId="150">'[5]уровень напряжения'!#REF!</definedName>
    <definedName name="lvl" localSheetId="162">'[5]уровень напряжения'!#REF!</definedName>
    <definedName name="lvl" localSheetId="101">'[3]уровень напряжения'!#REF!</definedName>
    <definedName name="lvl" localSheetId="113">'[3]уровень напряжения'!#REF!</definedName>
    <definedName name="lvl" localSheetId="125">'[4]уровень напряжения'!#REF!</definedName>
    <definedName name="lvl" localSheetId="137">'[4]уровень напряжения'!#REF!</definedName>
    <definedName name="lvl" localSheetId="149">'[4]уровень напряжения'!#REF!</definedName>
    <definedName name="lvl" localSheetId="161">'[5]уровень напряжения'!#REF!</definedName>
    <definedName name="lvl">'[3]уровень напряжения'!#REF!</definedName>
    <definedName name="z" localSheetId="24">#REF!</definedName>
    <definedName name="z" localSheetId="31">#REF!</definedName>
    <definedName name="z" localSheetId="26">#REF!</definedName>
    <definedName name="z" localSheetId="0">#REF!</definedName>
    <definedName name="z" localSheetId="12">#REF!</definedName>
    <definedName name="z" localSheetId="48">#REF!</definedName>
    <definedName name="z" localSheetId="72">#REF!</definedName>
    <definedName name="z" localSheetId="84">[6]население!#REF!</definedName>
    <definedName name="z" localSheetId="96">[6]население!#REF!</definedName>
    <definedName name="z" localSheetId="108">[6]население!#REF!</definedName>
    <definedName name="z" localSheetId="120">[6]население!#REF!</definedName>
    <definedName name="z" localSheetId="132">[6]население!#REF!</definedName>
    <definedName name="z" localSheetId="144">[6]население!#REF!</definedName>
    <definedName name="z" localSheetId="156">[6]население!#REF!</definedName>
    <definedName name="z" localSheetId="8">#REF!</definedName>
    <definedName name="z" localSheetId="20">#REF!</definedName>
    <definedName name="z" localSheetId="44">#REF!</definedName>
    <definedName name="z" localSheetId="68">#REF!</definedName>
    <definedName name="z" localSheetId="80">[6]население!#REF!</definedName>
    <definedName name="z" localSheetId="92">[6]население!#REF!</definedName>
    <definedName name="z" localSheetId="104">[6]население!#REF!</definedName>
    <definedName name="z" localSheetId="116">[6]население!#REF!</definedName>
    <definedName name="z" localSheetId="128">[6]население!#REF!</definedName>
    <definedName name="z" localSheetId="140">[6]население!#REF!</definedName>
    <definedName name="z" localSheetId="152">[6]население!#REF!</definedName>
    <definedName name="z" localSheetId="16">#REF!</definedName>
    <definedName name="z" localSheetId="28">#REF!</definedName>
    <definedName name="z" localSheetId="40">#REF!</definedName>
    <definedName name="z" localSheetId="52">#REF!</definedName>
    <definedName name="z" localSheetId="64">#REF!</definedName>
    <definedName name="z" localSheetId="76">[6]население!#REF!</definedName>
    <definedName name="z" localSheetId="88">[6]население!#REF!</definedName>
    <definedName name="z" localSheetId="100">[6]население!#REF!</definedName>
    <definedName name="z" localSheetId="112">[6]население!#REF!</definedName>
    <definedName name="z" localSheetId="124">[6]население!#REF!</definedName>
    <definedName name="z" localSheetId="136">[6]население!#REF!</definedName>
    <definedName name="z" localSheetId="148">[6]население!#REF!</definedName>
    <definedName name="z" localSheetId="160">[6]население!#REF!</definedName>
    <definedName name="z" localSheetId="11">#REF!</definedName>
    <definedName name="z" localSheetId="23">#REF!</definedName>
    <definedName name="z" localSheetId="35">#REF!</definedName>
    <definedName name="z" localSheetId="47">#REF!</definedName>
    <definedName name="z" localSheetId="71">#REF!</definedName>
    <definedName name="z" localSheetId="83">[6]население!#REF!</definedName>
    <definedName name="z" localSheetId="95">[6]население!#REF!</definedName>
    <definedName name="z" localSheetId="107">[6]население!#REF!</definedName>
    <definedName name="z" localSheetId="119">[6]население!#REF!</definedName>
    <definedName name="z" localSheetId="131">[6]население!#REF!</definedName>
    <definedName name="z" localSheetId="143">[6]население!#REF!</definedName>
    <definedName name="z" localSheetId="155">[6]население!#REF!</definedName>
    <definedName name="z" localSheetId="142">[6]население!#REF!</definedName>
    <definedName name="z" localSheetId="10">#REF!</definedName>
    <definedName name="z" localSheetId="22">#REF!</definedName>
    <definedName name="z" localSheetId="34">#REF!</definedName>
    <definedName name="z" localSheetId="46">#REF!</definedName>
    <definedName name="z" localSheetId="70">#REF!</definedName>
    <definedName name="z" localSheetId="82">[6]население!#REF!</definedName>
    <definedName name="z" localSheetId="94">[6]население!#REF!</definedName>
    <definedName name="z" localSheetId="106">[6]население!#REF!</definedName>
    <definedName name="z" localSheetId="118">[6]население!#REF!</definedName>
    <definedName name="z" localSheetId="130">[6]население!#REF!</definedName>
    <definedName name="z" localSheetId="154">[6]население!#REF!</definedName>
    <definedName name="z" localSheetId="9">#REF!</definedName>
    <definedName name="z" localSheetId="21">#REF!</definedName>
    <definedName name="z" localSheetId="45">#REF!</definedName>
    <definedName name="z" localSheetId="69">#REF!</definedName>
    <definedName name="z" localSheetId="81">[6]население!#REF!</definedName>
    <definedName name="z" localSheetId="93">[6]население!#REF!</definedName>
    <definedName name="z" localSheetId="105">[6]население!#REF!</definedName>
    <definedName name="z" localSheetId="117">[6]население!#REF!</definedName>
    <definedName name="z" localSheetId="129">[6]население!#REF!</definedName>
    <definedName name="z" localSheetId="141">[6]население!#REF!</definedName>
    <definedName name="z" localSheetId="153">[6]население!#REF!</definedName>
    <definedName name="z" localSheetId="19">#REF!</definedName>
    <definedName name="z" localSheetId="43">#REF!</definedName>
    <definedName name="z" localSheetId="67">#REF!</definedName>
    <definedName name="z" localSheetId="79">[6]население!#REF!</definedName>
    <definedName name="z" localSheetId="91">[6]население!#REF!</definedName>
    <definedName name="z" localSheetId="103">[6]население!#REF!</definedName>
    <definedName name="z" localSheetId="115">[6]население!#REF!</definedName>
    <definedName name="z" localSheetId="127">[6]население!#REF!</definedName>
    <definedName name="z" localSheetId="139">[6]население!#REF!</definedName>
    <definedName name="z" localSheetId="151">[6]население!#REF!</definedName>
    <definedName name="z" localSheetId="163">[6]население!#REF!</definedName>
    <definedName name="z" localSheetId="15">#REF!</definedName>
    <definedName name="z" localSheetId="27">#REF!</definedName>
    <definedName name="z" localSheetId="39">#REF!</definedName>
    <definedName name="z" localSheetId="51">#REF!</definedName>
    <definedName name="z" localSheetId="63">#REF!</definedName>
    <definedName name="z" localSheetId="87">[6]население!#REF!</definedName>
    <definedName name="z" localSheetId="99">[6]население!#REF!</definedName>
    <definedName name="z" localSheetId="111">[6]население!#REF!</definedName>
    <definedName name="z" localSheetId="123">[6]население!#REF!</definedName>
    <definedName name="z" localSheetId="135">[6]население!#REF!</definedName>
    <definedName name="z" localSheetId="147">[6]население!#REF!</definedName>
    <definedName name="z" localSheetId="159">[6]население!#REF!</definedName>
    <definedName name="z" localSheetId="14">#REF!</definedName>
    <definedName name="z" localSheetId="38">#REF!</definedName>
    <definedName name="z" localSheetId="50">#REF!</definedName>
    <definedName name="z" localSheetId="62">#REF!</definedName>
    <definedName name="z" localSheetId="74">#REF!</definedName>
    <definedName name="z" localSheetId="86">[6]население!#REF!</definedName>
    <definedName name="z" localSheetId="98">[6]население!#REF!</definedName>
    <definedName name="z" localSheetId="110">[6]население!#REF!</definedName>
    <definedName name="z" localSheetId="122">[6]население!#REF!</definedName>
    <definedName name="z" localSheetId="134">[6]население!#REF!</definedName>
    <definedName name="z" localSheetId="146">[6]население!#REF!</definedName>
    <definedName name="z" localSheetId="158">[6]население!#REF!</definedName>
    <definedName name="z" localSheetId="1">#REF!</definedName>
    <definedName name="z" localSheetId="13">#REF!</definedName>
    <definedName name="z" localSheetId="25">#REF!</definedName>
    <definedName name="z" localSheetId="49">#REF!</definedName>
    <definedName name="z" localSheetId="61">#REF!</definedName>
    <definedName name="z" localSheetId="73">#REF!</definedName>
    <definedName name="z" localSheetId="85">[6]население!#REF!</definedName>
    <definedName name="z" localSheetId="97">[6]население!#REF!</definedName>
    <definedName name="z" localSheetId="109">[6]население!#REF!</definedName>
    <definedName name="z" localSheetId="121">[6]население!#REF!</definedName>
    <definedName name="z" localSheetId="133">[6]население!#REF!</definedName>
    <definedName name="z" localSheetId="145">[6]население!#REF!</definedName>
    <definedName name="z" localSheetId="157">[6]население!#REF!</definedName>
    <definedName name="z" localSheetId="18">#REF!</definedName>
    <definedName name="z" localSheetId="30">#REF!</definedName>
    <definedName name="z" localSheetId="42">#REF!</definedName>
    <definedName name="z" localSheetId="66">#REF!</definedName>
    <definedName name="z" localSheetId="78">[6]население!#REF!</definedName>
    <definedName name="z" localSheetId="90">[6]население!#REF!</definedName>
    <definedName name="z" localSheetId="102">[6]население!#REF!</definedName>
    <definedName name="z" localSheetId="114">[6]население!#REF!</definedName>
    <definedName name="z" localSheetId="126">[6]население!#REF!</definedName>
    <definedName name="z" localSheetId="138">[6]население!#REF!</definedName>
    <definedName name="z" localSheetId="150">[6]население!#REF!</definedName>
    <definedName name="z" localSheetId="162">[6]население!#REF!</definedName>
    <definedName name="z" localSheetId="17">#REF!</definedName>
    <definedName name="z" localSheetId="29">#REF!</definedName>
    <definedName name="z" localSheetId="41">#REF!</definedName>
    <definedName name="z" localSheetId="65">#REF!</definedName>
    <definedName name="z" localSheetId="77">[6]население!#REF!</definedName>
    <definedName name="z" localSheetId="89">[6]население!#REF!</definedName>
    <definedName name="z" localSheetId="101">[6]население!#REF!</definedName>
    <definedName name="z" localSheetId="113">[6]население!#REF!</definedName>
    <definedName name="z" localSheetId="125">[6]население!#REF!</definedName>
    <definedName name="z" localSheetId="137">[6]население!#REF!</definedName>
    <definedName name="z" localSheetId="149">[6]население!#REF!</definedName>
    <definedName name="z" localSheetId="161">[6]население!#REF!</definedName>
    <definedName name="z">#REF!</definedName>
    <definedName name="ноябрь" localSheetId="24">#REF!</definedName>
    <definedName name="ноябрь" localSheetId="31">#REF!</definedName>
    <definedName name="ноябрь" localSheetId="26">#REF!</definedName>
    <definedName name="ноябрь" localSheetId="0">#REF!</definedName>
    <definedName name="ноябрь" localSheetId="12">#REF!</definedName>
    <definedName name="ноябрь" localSheetId="48">#REF!</definedName>
    <definedName name="ноябрь" localSheetId="72">#REF!</definedName>
    <definedName name="ноябрь" localSheetId="84">[7]население!#REF!</definedName>
    <definedName name="ноябрь" localSheetId="96">[7]население!#REF!</definedName>
    <definedName name="ноябрь" localSheetId="108">[7]население!#REF!</definedName>
    <definedName name="ноябрь" localSheetId="120">[7]население!#REF!</definedName>
    <definedName name="ноябрь" localSheetId="132">#REF!</definedName>
    <definedName name="ноябрь" localSheetId="144">#REF!</definedName>
    <definedName name="ноябрь" localSheetId="156">#REF!</definedName>
    <definedName name="ноябрь" localSheetId="8">#REF!</definedName>
    <definedName name="ноябрь" localSheetId="20">#REF!</definedName>
    <definedName name="ноябрь" localSheetId="44">#REF!</definedName>
    <definedName name="ноябрь" localSheetId="68">#REF!</definedName>
    <definedName name="ноябрь" localSheetId="80">[7]население!#REF!</definedName>
    <definedName name="ноябрь" localSheetId="92">[7]население!#REF!</definedName>
    <definedName name="ноябрь" localSheetId="104">[7]население!#REF!</definedName>
    <definedName name="ноябрь" localSheetId="116">[7]население!#REF!</definedName>
    <definedName name="ноябрь" localSheetId="128">#REF!</definedName>
    <definedName name="ноябрь" localSheetId="140">#REF!</definedName>
    <definedName name="ноябрь" localSheetId="152">#REF!</definedName>
    <definedName name="ноябрь" localSheetId="16">#REF!</definedName>
    <definedName name="ноябрь" localSheetId="28">#REF!</definedName>
    <definedName name="ноябрь" localSheetId="40">#REF!</definedName>
    <definedName name="ноябрь" localSheetId="52">#REF!</definedName>
    <definedName name="ноябрь" localSheetId="64">#REF!</definedName>
    <definedName name="ноябрь" localSheetId="76">[7]население!#REF!</definedName>
    <definedName name="ноябрь" localSheetId="88">[7]население!#REF!</definedName>
    <definedName name="ноябрь" localSheetId="100">[7]население!#REF!</definedName>
    <definedName name="ноябрь" localSheetId="112">[7]население!#REF!</definedName>
    <definedName name="ноябрь" localSheetId="124">#REF!</definedName>
    <definedName name="ноябрь" localSheetId="136">#REF!</definedName>
    <definedName name="ноябрь" localSheetId="148">#REF!</definedName>
    <definedName name="ноябрь" localSheetId="160">#REF!</definedName>
    <definedName name="ноябрь" localSheetId="11">#REF!</definedName>
    <definedName name="ноябрь" localSheetId="23">#REF!</definedName>
    <definedName name="ноябрь" localSheetId="35">#REF!</definedName>
    <definedName name="ноябрь" localSheetId="47">#REF!</definedName>
    <definedName name="ноябрь" localSheetId="71">#REF!</definedName>
    <definedName name="ноябрь" localSheetId="83">[7]население!#REF!</definedName>
    <definedName name="ноябрь" localSheetId="95">[7]население!#REF!</definedName>
    <definedName name="ноябрь" localSheetId="107">[7]население!#REF!</definedName>
    <definedName name="ноябрь" localSheetId="119">[7]население!#REF!</definedName>
    <definedName name="ноябрь" localSheetId="131">#REF!</definedName>
    <definedName name="ноябрь" localSheetId="143">#REF!</definedName>
    <definedName name="ноябрь" localSheetId="155">#REF!</definedName>
    <definedName name="ноябрь" localSheetId="142">#REF!</definedName>
    <definedName name="ноябрь" localSheetId="10">#REF!</definedName>
    <definedName name="ноябрь" localSheetId="22">#REF!</definedName>
    <definedName name="ноябрь" localSheetId="34">#REF!</definedName>
    <definedName name="ноябрь" localSheetId="46">#REF!</definedName>
    <definedName name="ноябрь" localSheetId="70">#REF!</definedName>
    <definedName name="ноябрь" localSheetId="82">[7]население!#REF!</definedName>
    <definedName name="ноябрь" localSheetId="94">[7]население!#REF!</definedName>
    <definedName name="ноябрь" localSheetId="106">[7]население!#REF!</definedName>
    <definedName name="ноябрь" localSheetId="118">[7]население!#REF!</definedName>
    <definedName name="ноябрь" localSheetId="130">#REF!</definedName>
    <definedName name="ноябрь" localSheetId="154">#REF!</definedName>
    <definedName name="ноябрь" localSheetId="9">#REF!</definedName>
    <definedName name="ноябрь" localSheetId="21">#REF!</definedName>
    <definedName name="ноябрь" localSheetId="45">#REF!</definedName>
    <definedName name="ноябрь" localSheetId="69">#REF!</definedName>
    <definedName name="ноябрь" localSheetId="81">[7]население!#REF!</definedName>
    <definedName name="ноябрь" localSheetId="93">[7]население!#REF!</definedName>
    <definedName name="ноябрь" localSheetId="105">[7]население!#REF!</definedName>
    <definedName name="ноябрь" localSheetId="117">[7]население!#REF!</definedName>
    <definedName name="ноябрь" localSheetId="129">#REF!</definedName>
    <definedName name="ноябрь" localSheetId="141">#REF!</definedName>
    <definedName name="ноябрь" localSheetId="153">#REF!</definedName>
    <definedName name="ноябрь" localSheetId="19">#REF!</definedName>
    <definedName name="ноябрь" localSheetId="43">#REF!</definedName>
    <definedName name="ноябрь" localSheetId="67">#REF!</definedName>
    <definedName name="ноябрь" localSheetId="79">[7]население!#REF!</definedName>
    <definedName name="ноябрь" localSheetId="91">[7]население!#REF!</definedName>
    <definedName name="ноябрь" localSheetId="103">[7]население!#REF!</definedName>
    <definedName name="ноябрь" localSheetId="115">[7]население!#REF!</definedName>
    <definedName name="ноябрь" localSheetId="127">#REF!</definedName>
    <definedName name="ноябрь" localSheetId="139">#REF!</definedName>
    <definedName name="ноябрь" localSheetId="151">#REF!</definedName>
    <definedName name="ноябрь" localSheetId="163">#REF!</definedName>
    <definedName name="ноябрь" localSheetId="15">#REF!</definedName>
    <definedName name="ноябрь" localSheetId="27">#REF!</definedName>
    <definedName name="ноябрь" localSheetId="39">#REF!</definedName>
    <definedName name="ноябрь" localSheetId="51">#REF!</definedName>
    <definedName name="ноябрь" localSheetId="63">#REF!</definedName>
    <definedName name="ноябрь" localSheetId="87">[7]население!#REF!</definedName>
    <definedName name="ноябрь" localSheetId="99">[7]население!#REF!</definedName>
    <definedName name="ноябрь" localSheetId="111">[7]население!#REF!</definedName>
    <definedName name="ноябрь" localSheetId="123">[7]население!#REF!</definedName>
    <definedName name="ноябрь" localSheetId="135">#REF!</definedName>
    <definedName name="ноябрь" localSheetId="147">#REF!</definedName>
    <definedName name="ноябрь" localSheetId="159">#REF!</definedName>
    <definedName name="ноябрь" localSheetId="14">#REF!</definedName>
    <definedName name="ноябрь" localSheetId="38">#REF!</definedName>
    <definedName name="ноябрь" localSheetId="50">#REF!</definedName>
    <definedName name="ноябрь" localSheetId="62">#REF!</definedName>
    <definedName name="ноябрь" localSheetId="74">#REF!</definedName>
    <definedName name="ноябрь" localSheetId="86">[7]население!#REF!</definedName>
    <definedName name="ноябрь" localSheetId="98">[7]население!#REF!</definedName>
    <definedName name="ноябрь" localSheetId="110">[7]население!#REF!</definedName>
    <definedName name="ноябрь" localSheetId="122">[7]население!#REF!</definedName>
    <definedName name="ноябрь" localSheetId="134">#REF!</definedName>
    <definedName name="ноябрь" localSheetId="146">#REF!</definedName>
    <definedName name="ноябрь" localSheetId="158">#REF!</definedName>
    <definedName name="ноябрь" localSheetId="1">#REF!</definedName>
    <definedName name="ноябрь" localSheetId="13">#REF!</definedName>
    <definedName name="ноябрь" localSheetId="25">#REF!</definedName>
    <definedName name="ноябрь" localSheetId="49">#REF!</definedName>
    <definedName name="ноябрь" localSheetId="61">#REF!</definedName>
    <definedName name="ноябрь" localSheetId="73">#REF!</definedName>
    <definedName name="ноябрь" localSheetId="85">[7]население!#REF!</definedName>
    <definedName name="ноябрь" localSheetId="97">[7]население!#REF!</definedName>
    <definedName name="ноябрь" localSheetId="109">[7]население!#REF!</definedName>
    <definedName name="ноябрь" localSheetId="121">[7]население!#REF!</definedName>
    <definedName name="ноябрь" localSheetId="133">#REF!</definedName>
    <definedName name="ноябрь" localSheetId="145">#REF!</definedName>
    <definedName name="ноябрь" localSheetId="157">#REF!</definedName>
    <definedName name="ноябрь" localSheetId="18">#REF!</definedName>
    <definedName name="ноябрь" localSheetId="30">#REF!</definedName>
    <definedName name="ноябрь" localSheetId="42">#REF!</definedName>
    <definedName name="ноябрь" localSheetId="66">#REF!</definedName>
    <definedName name="ноябрь" localSheetId="78">[7]население!#REF!</definedName>
    <definedName name="ноябрь" localSheetId="90">[7]население!#REF!</definedName>
    <definedName name="ноябрь" localSheetId="102">[7]население!#REF!</definedName>
    <definedName name="ноябрь" localSheetId="114">[7]население!#REF!</definedName>
    <definedName name="ноябрь" localSheetId="126">#REF!</definedName>
    <definedName name="ноябрь" localSheetId="138">#REF!</definedName>
    <definedName name="ноябрь" localSheetId="150">#REF!</definedName>
    <definedName name="ноябрь" localSheetId="162">#REF!</definedName>
    <definedName name="ноябрь" localSheetId="17">#REF!</definedName>
    <definedName name="ноябрь" localSheetId="29">#REF!</definedName>
    <definedName name="ноябрь" localSheetId="41">#REF!</definedName>
    <definedName name="ноябрь" localSheetId="65">#REF!</definedName>
    <definedName name="ноябрь" localSheetId="77">[7]население!#REF!</definedName>
    <definedName name="ноябрь" localSheetId="89">[7]население!#REF!</definedName>
    <definedName name="ноябрь" localSheetId="101">[7]население!#REF!</definedName>
    <definedName name="ноябрь" localSheetId="113">[7]население!#REF!</definedName>
    <definedName name="ноябрь" localSheetId="125">#REF!</definedName>
    <definedName name="ноябрь" localSheetId="137">#REF!</definedName>
    <definedName name="ноябрь" localSheetId="149">#REF!</definedName>
    <definedName name="ноябрь" localSheetId="161">#REF!</definedName>
    <definedName name="ноябрь">#REF!</definedName>
    <definedName name="т" localSheetId="64">#REF!</definedName>
    <definedName name="т" localSheetId="100">#REF!</definedName>
    <definedName name="т" localSheetId="79">#REF!</definedName>
    <definedName name="т" localSheetId="103">#REF!</definedName>
    <definedName name="т" localSheetId="110">#REF!</definedName>
    <definedName name="т" localSheetId="109">#REF!</definedName>
    <definedName name="т" localSheetId="102">#REF!</definedName>
    <definedName name="т" localSheetId="101">#REF!</definedName>
    <definedName name="т">#REF!</definedName>
    <definedName name="январь" localSheetId="108">#REF!</definedName>
    <definedName name="январь" localSheetId="120">#REF!</definedName>
    <definedName name="январь" localSheetId="92">#REF!</definedName>
    <definedName name="январь" localSheetId="100">#REF!</definedName>
    <definedName name="январь" localSheetId="119">#REF!</definedName>
    <definedName name="январь" localSheetId="106">#REF!</definedName>
    <definedName name="январь" localSheetId="93">#REF!</definedName>
    <definedName name="январь" localSheetId="117">#REF!</definedName>
    <definedName name="январь" localSheetId="103">#REF!</definedName>
    <definedName name="январь" localSheetId="99">#REF!</definedName>
    <definedName name="январь" localSheetId="98">#REF!</definedName>
    <definedName name="январь" localSheetId="110">#REF!</definedName>
    <definedName name="январь" localSheetId="97">#REF!</definedName>
    <definedName name="январь" localSheetId="109">#REF!</definedName>
    <definedName name="январь" localSheetId="121">#REF!</definedName>
    <definedName name="январь" localSheetId="102">#REF!</definedName>
    <definedName name="январь" localSheetId="101">#REF!</definedName>
    <definedName name="январь" localSheetId="113">#REF!</definedName>
    <definedName name="январь">#REF!</definedName>
  </definedNames>
  <calcPr calcId="181029"/>
</workbook>
</file>

<file path=xl/calcChain.xml><?xml version="1.0" encoding="utf-8"?>
<calcChain xmlns="http://schemas.openxmlformats.org/spreadsheetml/2006/main">
  <c r="A10" i="149" l="1"/>
  <c r="A11" i="149"/>
  <c r="A12" i="149"/>
  <c r="A13" i="149"/>
  <c r="A14" i="149"/>
  <c r="A15" i="149"/>
  <c r="A16" i="149"/>
  <c r="A17" i="149"/>
  <c r="A18" i="149"/>
  <c r="A19" i="149"/>
  <c r="A20" i="149"/>
  <c r="A21" i="149"/>
  <c r="A22" i="149"/>
  <c r="A23" i="149"/>
  <c r="A24" i="149"/>
  <c r="A25" i="149"/>
  <c r="A26" i="149"/>
  <c r="A27" i="149"/>
  <c r="A28" i="149"/>
  <c r="A29" i="149"/>
  <c r="A30" i="149"/>
  <c r="A31" i="149"/>
  <c r="A33" i="149"/>
  <c r="A33" i="148"/>
  <c r="A11" i="148"/>
  <c r="A12" i="148"/>
  <c r="A13" i="148"/>
  <c r="A14" i="148"/>
  <c r="A15" i="148"/>
  <c r="A16" i="148"/>
  <c r="A17" i="148"/>
  <c r="A18" i="148"/>
  <c r="A19" i="148"/>
  <c r="A20" i="148"/>
  <c r="A21" i="148"/>
  <c r="A22" i="148"/>
  <c r="A23" i="148"/>
  <c r="A24" i="148"/>
  <c r="A25" i="148"/>
  <c r="A26" i="148"/>
  <c r="A27" i="148"/>
  <c r="A28" i="148"/>
  <c r="A29" i="148"/>
  <c r="A30" i="148"/>
  <c r="A31" i="148"/>
  <c r="A10" i="148"/>
  <c r="A33" i="145"/>
  <c r="A10" i="145"/>
  <c r="A11" i="145"/>
  <c r="A12" i="145"/>
  <c r="A13" i="145"/>
  <c r="A14" i="145"/>
  <c r="A15" i="145"/>
  <c r="A16" i="145"/>
  <c r="A17" i="145"/>
  <c r="A18" i="145"/>
  <c r="A19" i="145"/>
  <c r="A20" i="145"/>
  <c r="A21" i="145"/>
  <c r="A22" i="145"/>
  <c r="A23" i="145"/>
  <c r="A24" i="145"/>
  <c r="A25" i="145"/>
  <c r="A26" i="145"/>
  <c r="A27" i="145"/>
  <c r="A28" i="145"/>
  <c r="A29" i="145"/>
  <c r="A30" i="145"/>
  <c r="A31" i="145"/>
  <c r="A10" i="143"/>
  <c r="A11" i="143"/>
  <c r="A12" i="143"/>
  <c r="A13" i="143"/>
  <c r="A14" i="143"/>
  <c r="A15" i="143"/>
  <c r="A16" i="143"/>
  <c r="A17" i="143"/>
  <c r="A18" i="143"/>
  <c r="A19" i="143"/>
  <c r="A20" i="143"/>
  <c r="A21" i="143"/>
  <c r="A22" i="143"/>
  <c r="A23" i="143"/>
  <c r="A24" i="143"/>
  <c r="A25" i="143"/>
  <c r="A26" i="143"/>
  <c r="A27" i="143"/>
  <c r="A28" i="143"/>
  <c r="A29" i="143"/>
  <c r="A30" i="143"/>
  <c r="A31" i="143"/>
  <c r="A33" i="143"/>
  <c r="A33" i="142"/>
  <c r="A10" i="142"/>
  <c r="A11" i="142"/>
  <c r="A12" i="142"/>
  <c r="A13" i="142"/>
  <c r="A14" i="142"/>
  <c r="A15" i="142"/>
  <c r="A16" i="142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3" i="141"/>
  <c r="A10" i="141"/>
  <c r="A11" i="141"/>
  <c r="A12" i="141"/>
  <c r="A13" i="141"/>
  <c r="A14" i="141"/>
  <c r="A15" i="141"/>
  <c r="A16" i="141"/>
  <c r="A17" i="141"/>
  <c r="A18" i="141"/>
  <c r="A19" i="141"/>
  <c r="A20" i="141"/>
  <c r="A21" i="141"/>
  <c r="A22" i="141"/>
  <c r="A23" i="141"/>
  <c r="A24" i="141"/>
  <c r="A25" i="141"/>
  <c r="A26" i="141"/>
  <c r="A27" i="141"/>
  <c r="A28" i="141"/>
  <c r="A29" i="141"/>
  <c r="A30" i="141"/>
  <c r="A31" i="141"/>
  <c r="A9" i="139"/>
  <c r="A10" i="139"/>
  <c r="A11" i="139"/>
  <c r="A12" i="139"/>
  <c r="A13" i="139"/>
  <c r="A14" i="139"/>
  <c r="A15" i="139"/>
  <c r="A16" i="139"/>
  <c r="A17" i="139"/>
  <c r="A18" i="139"/>
  <c r="A19" i="139"/>
  <c r="A20" i="139"/>
  <c r="A21" i="139"/>
  <c r="A22" i="139"/>
  <c r="A23" i="139"/>
  <c r="A24" i="139"/>
  <c r="A25" i="139"/>
  <c r="A26" i="139"/>
  <c r="A27" i="139"/>
  <c r="A28" i="139"/>
  <c r="A29" i="139"/>
  <c r="A30" i="139"/>
  <c r="A31" i="139"/>
  <c r="A32" i="139"/>
  <c r="A33" i="139"/>
  <c r="A34" i="139"/>
  <c r="A35" i="139"/>
  <c r="A9" i="138"/>
  <c r="A10" i="138"/>
  <c r="A11" i="138"/>
  <c r="A12" i="138"/>
  <c r="A13" i="138"/>
  <c r="A14" i="138"/>
  <c r="A15" i="138"/>
  <c r="A16" i="138"/>
  <c r="A17" i="138"/>
  <c r="A18" i="138"/>
  <c r="A19" i="138"/>
  <c r="A20" i="138"/>
  <c r="A21" i="138"/>
  <c r="A22" i="138"/>
  <c r="A23" i="138"/>
  <c r="A24" i="138"/>
  <c r="A25" i="138"/>
  <c r="A26" i="138"/>
  <c r="A27" i="138"/>
  <c r="A28" i="138"/>
  <c r="A29" i="138"/>
  <c r="A30" i="138"/>
  <c r="A31" i="138"/>
  <c r="A32" i="138"/>
  <c r="A33" i="138"/>
  <c r="A34" i="138"/>
  <c r="A35" i="138"/>
  <c r="A9" i="136"/>
  <c r="A10" i="136"/>
  <c r="A11" i="136"/>
  <c r="A12" i="136"/>
  <c r="A13" i="136"/>
  <c r="A14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A27" i="136"/>
  <c r="A28" i="136"/>
  <c r="A29" i="136"/>
  <c r="A30" i="136"/>
  <c r="A31" i="136"/>
  <c r="A9" i="135"/>
  <c r="A10" i="135"/>
  <c r="A11" i="135"/>
  <c r="A12" i="135"/>
  <c r="A13" i="135"/>
  <c r="A14" i="135"/>
  <c r="A15" i="135"/>
  <c r="A16" i="135"/>
  <c r="A17" i="135"/>
  <c r="A18" i="135"/>
  <c r="A19" i="135"/>
  <c r="A20" i="135"/>
  <c r="A21" i="135"/>
  <c r="A22" i="135"/>
  <c r="A23" i="135"/>
  <c r="A24" i="135"/>
  <c r="A25" i="135"/>
  <c r="A26" i="135"/>
  <c r="A27" i="135"/>
  <c r="A28" i="135"/>
  <c r="A29" i="135"/>
  <c r="A30" i="135"/>
  <c r="A31" i="135"/>
  <c r="A32" i="135"/>
  <c r="A33" i="135"/>
  <c r="A34" i="135"/>
  <c r="A35" i="135"/>
  <c r="A9" i="134"/>
  <c r="A10" i="134"/>
  <c r="A11" i="134"/>
  <c r="A12" i="134"/>
  <c r="A13" i="134"/>
  <c r="A14" i="134"/>
  <c r="A15" i="134"/>
  <c r="A16" i="134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9" i="133"/>
  <c r="A10" i="133"/>
  <c r="A11" i="133"/>
  <c r="A12" i="133"/>
  <c r="A13" i="133"/>
  <c r="A14" i="133"/>
  <c r="A15" i="133"/>
  <c r="A16" i="133"/>
  <c r="A17" i="133"/>
  <c r="A18" i="133"/>
  <c r="A19" i="133"/>
  <c r="A20" i="133"/>
  <c r="A21" i="133"/>
  <c r="A22" i="133"/>
  <c r="A23" i="133"/>
  <c r="A24" i="133"/>
  <c r="A25" i="133"/>
  <c r="A26" i="133"/>
  <c r="A27" i="133"/>
  <c r="A28" i="133"/>
  <c r="A29" i="133"/>
  <c r="A30" i="133"/>
  <c r="A31" i="133"/>
  <c r="A32" i="133"/>
  <c r="A33" i="133"/>
  <c r="A34" i="133"/>
  <c r="A35" i="133"/>
  <c r="H9" i="14"/>
  <c r="H30" i="14"/>
  <c r="G10" i="14"/>
  <c r="G31" i="14"/>
  <c r="G40" i="14"/>
  <c r="G11" i="14"/>
  <c r="G32" i="14"/>
  <c r="G12" i="14"/>
  <c r="G33" i="14"/>
  <c r="E21" i="14"/>
  <c r="E29" i="14"/>
  <c r="G29" i="14"/>
  <c r="H29" i="14"/>
  <c r="E30" i="14"/>
  <c r="G30" i="14"/>
  <c r="E31" i="14"/>
  <c r="H31" i="14"/>
  <c r="H40" i="14"/>
  <c r="E32" i="14"/>
  <c r="H32" i="14"/>
  <c r="E33" i="14"/>
  <c r="H33" i="14"/>
  <c r="E34" i="14"/>
  <c r="E36" i="14"/>
  <c r="F36" i="14"/>
  <c r="G36" i="14"/>
  <c r="H36" i="14"/>
  <c r="E37" i="14"/>
  <c r="F37" i="14"/>
  <c r="G37" i="14"/>
  <c r="H37" i="14"/>
  <c r="E38" i="14"/>
  <c r="F38" i="14"/>
  <c r="G38" i="14"/>
  <c r="H38" i="14"/>
  <c r="F40" i="14"/>
  <c r="G47" i="14"/>
  <c r="G34" i="14"/>
  <c r="H47" i="14"/>
  <c r="H34" i="14"/>
  <c r="G61" i="14"/>
  <c r="G74" i="14"/>
  <c r="G79" i="14"/>
  <c r="H21" i="14"/>
  <c r="G21" i="14"/>
  <c r="H22" i="14"/>
  <c r="E40" i="14"/>
  <c r="H41" i="14"/>
</calcChain>
</file>

<file path=xl/sharedStrings.xml><?xml version="1.0" encoding="utf-8"?>
<sst xmlns="http://schemas.openxmlformats.org/spreadsheetml/2006/main" count="14034" uniqueCount="364">
  <si>
    <t>Фактический полезный отпуск электроэнергии по тарифным группам в разрезе территориальных</t>
  </si>
  <si>
    <t xml:space="preserve">сетевых    организаций по уровню напряжения </t>
  </si>
  <si>
    <t>за  август 2010г</t>
  </si>
  <si>
    <t>№ п/п</t>
  </si>
  <si>
    <t>Показатель</t>
  </si>
  <si>
    <t>Единица измерения</t>
  </si>
  <si>
    <t>Диапазоны напряжения</t>
  </si>
  <si>
    <t>ВН</t>
  </si>
  <si>
    <t>СН-1</t>
  </si>
  <si>
    <t>СН-2</t>
  </si>
  <si>
    <t>НН</t>
  </si>
  <si>
    <t>Одноставочный тариф</t>
  </si>
  <si>
    <t>от 7001 и выше</t>
  </si>
  <si>
    <t>кВт-час</t>
  </si>
  <si>
    <t>от 6000 до 7000 часов</t>
  </si>
  <si>
    <t>от 6000 до 5000 часов</t>
  </si>
  <si>
    <t>менее 5000 часов</t>
  </si>
  <si>
    <t>Тариф, дифференцированный по зонам суток</t>
  </si>
  <si>
    <t>- ночная зона</t>
  </si>
  <si>
    <t>- полупиковая зона</t>
  </si>
  <si>
    <t>- пиковая зона</t>
  </si>
  <si>
    <t xml:space="preserve">ИТОГО </t>
  </si>
  <si>
    <t xml:space="preserve"> В том числе  потребителям, подключенным к сетям ЗАО "Авиастар -ОПЭ"</t>
  </si>
  <si>
    <t>1</t>
  </si>
  <si>
    <t>2</t>
  </si>
  <si>
    <t>3</t>
  </si>
  <si>
    <t>4</t>
  </si>
  <si>
    <t>5</t>
  </si>
  <si>
    <t>6</t>
  </si>
  <si>
    <t>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</si>
  <si>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</si>
  <si>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от 5000 до 6000 часов</t>
  </si>
  <si>
    <t>В том числе  потребителям, подключенным к сетям ЗАО "Авиастар-СП"</t>
  </si>
  <si>
    <t>В том числе  потребителям, подключенным к сетям ЗАО "Авиастар-СП"(а/п Ульяновск-Восточный)</t>
  </si>
  <si>
    <t>от 7000 до 6000 часов</t>
  </si>
  <si>
    <t>В том числе  потребителям, подключенным к сетям МУП "УльГЭС"</t>
  </si>
  <si>
    <t>В том числе  потребителям, подключенным к сетям ИП Федорова А.С.</t>
  </si>
  <si>
    <t>В том числе  потребителям, подключенным к сетям ОАО "МРСК Волги"</t>
  </si>
  <si>
    <t>за  сентябрь 2010г</t>
  </si>
  <si>
    <t>за  октябрь 2010г</t>
  </si>
  <si>
    <t>за  ноябрь 2010г</t>
  </si>
  <si>
    <t>за  декабрь 2010г</t>
  </si>
  <si>
    <t>за  январь 2011г</t>
  </si>
  <si>
    <t>от 6500 до 7000 часов</t>
  </si>
  <si>
    <t>от 6000 до 6500 часов</t>
  </si>
  <si>
    <t>от 5500 до 6000 часов</t>
  </si>
  <si>
    <t>от 5000 до 5500 часов</t>
  </si>
  <si>
    <t>Двухставочный тариф</t>
  </si>
  <si>
    <t>- плата за мощность</t>
  </si>
  <si>
    <t>- плата за энергию</t>
  </si>
  <si>
    <t>ИТОГО по договорам поставки</t>
  </si>
  <si>
    <t>а) ЗАО "Авиастар -ОПЭ"</t>
  </si>
  <si>
    <t>б) ЗАО "Авиастар-СП"</t>
  </si>
  <si>
    <t>в) ЗАО "Авиастар-СП"(а/п Ульяновск-Восточный)</t>
  </si>
  <si>
    <t>г)  МУП "УльГЭС"</t>
  </si>
  <si>
    <t>д) ИП Федорова А.С.</t>
  </si>
  <si>
    <t>е) ОАО "МРСК Волги"</t>
  </si>
  <si>
    <t>ж) ОАО "ГНЦ НИИАР"</t>
  </si>
  <si>
    <t>за  февраль 2011г</t>
  </si>
  <si>
    <t>за  март 2011г</t>
  </si>
  <si>
    <t xml:space="preserve"> В том числе  потребителям, подключенным к сетям :</t>
  </si>
  <si>
    <t xml:space="preserve">  а)     ЗАО "Авиастар -ОПЭ"</t>
  </si>
  <si>
    <t>г) МУП "УльГЭС"</t>
  </si>
  <si>
    <t>за  апрель 2011г</t>
  </si>
  <si>
    <t>ж) ОАО "Комета"</t>
  </si>
  <si>
    <t>за  май 2011г</t>
  </si>
  <si>
    <t>за  июнь  2011г</t>
  </si>
  <si>
    <t>за  июль  2011г</t>
  </si>
  <si>
    <t>за  август  2011г</t>
  </si>
  <si>
    <t>з) ОАО "Комета"</t>
  </si>
  <si>
    <t>и) ООО "Спецмашстрой"</t>
  </si>
  <si>
    <t>за  сентябрь  2011г</t>
  </si>
  <si>
    <t>за  октябрь  2011г</t>
  </si>
  <si>
    <t>за ноябрь 2011г</t>
  </si>
  <si>
    <t>за декабрь 2011г</t>
  </si>
  <si>
    <t>за январь 2012г</t>
  </si>
  <si>
    <t xml:space="preserve">  -</t>
  </si>
  <si>
    <t>к) ОАО"УСК"</t>
  </si>
  <si>
    <t>за февраль 2012г</t>
  </si>
  <si>
    <t>за март 2012г</t>
  </si>
  <si>
    <t>за апрель 2012г</t>
  </si>
  <si>
    <t>за май 2012г</t>
  </si>
  <si>
    <t>за  июнь 2012г</t>
  </si>
  <si>
    <t>за  июль 2012г</t>
  </si>
  <si>
    <t>за  август  2012г</t>
  </si>
  <si>
    <t>за  сентябрь  2012г</t>
  </si>
  <si>
    <t>за  октябрь  2012г</t>
  </si>
  <si>
    <t>за  ноябрь  2012г</t>
  </si>
  <si>
    <t xml:space="preserve"> от 5000-5500 часов</t>
  </si>
  <si>
    <t>за  декабрь  2012г</t>
  </si>
  <si>
    <t>за  январь  2013г</t>
  </si>
  <si>
    <t>за  февраль  2013г</t>
  </si>
  <si>
    <t>за  март  2013г</t>
  </si>
  <si>
    <t>за  апрель  2013г</t>
  </si>
  <si>
    <t>за  май  2013г</t>
  </si>
  <si>
    <t>за  июнь  2013г</t>
  </si>
  <si>
    <t>за  июль  2013г</t>
  </si>
  <si>
    <t>за август  2013г</t>
  </si>
  <si>
    <t>за сентябрь  2013г</t>
  </si>
  <si>
    <t>за октябрь  2013г</t>
  </si>
  <si>
    <t>л) ООО"Энергохолдинг"</t>
  </si>
  <si>
    <t>за ноябрь  2013г</t>
  </si>
  <si>
    <t>за декабрь  2013г</t>
  </si>
  <si>
    <t>за январь  2014г</t>
  </si>
  <si>
    <t>л) ООО"ОЭС"</t>
  </si>
  <si>
    <t>за февраль 2014г</t>
  </si>
  <si>
    <t>за март  2014г</t>
  </si>
  <si>
    <t>за апрель  2014г</t>
  </si>
  <si>
    <t>за май  2014г</t>
  </si>
  <si>
    <t>за июнь  2014г</t>
  </si>
  <si>
    <t>за июль  2014г</t>
  </si>
  <si>
    <t>от 7501 и выше</t>
  </si>
  <si>
    <t>от 6501 до 7500 часов</t>
  </si>
  <si>
    <t>от 5501 до 6500 часов</t>
  </si>
  <si>
    <t>от 4501 до 5500 часов</t>
  </si>
  <si>
    <t>менее 4500 часов</t>
  </si>
  <si>
    <t>-</t>
  </si>
  <si>
    <t>от 6500 до 7500 часов</t>
  </si>
  <si>
    <t>более 7500 часов</t>
  </si>
  <si>
    <t xml:space="preserve"> от 4501-5500 часов</t>
  </si>
  <si>
    <t>за август  2014г</t>
  </si>
  <si>
    <t>за сентябрь  2014г</t>
  </si>
  <si>
    <t>за октябрь 2014г</t>
  </si>
  <si>
    <t>за ноябрь  2014г</t>
  </si>
  <si>
    <t>от 5500 до 6500 часов</t>
  </si>
  <si>
    <t>м) ООО"ССК"</t>
  </si>
  <si>
    <t>н) ООО"Парк"</t>
  </si>
  <si>
    <t>за декабрь  2014г</t>
  </si>
  <si>
    <t>за январь 2015г</t>
  </si>
  <si>
    <t>за февраль 2015г</t>
  </si>
  <si>
    <t>за март 2015г</t>
  </si>
  <si>
    <t>за апрель 2015г</t>
  </si>
  <si>
    <t>н) ООО"Энергохолдинг"</t>
  </si>
  <si>
    <t>за май 2015г</t>
  </si>
  <si>
    <t>за июнь 2015г</t>
  </si>
  <si>
    <t>за июль 2015г</t>
  </si>
  <si>
    <t>за август 2015г</t>
  </si>
  <si>
    <t>за сентябрь  2015г</t>
  </si>
  <si>
    <t>за октябрь  2015г</t>
  </si>
  <si>
    <t>за ноябрь  2015г</t>
  </si>
  <si>
    <t>за декабрь 2015г</t>
  </si>
  <si>
    <t>за январь  2016г</t>
  </si>
  <si>
    <t>и) ООО "ОНИК"</t>
  </si>
  <si>
    <t>н) ООО"Энергогрупп"</t>
  </si>
  <si>
    <t>н) ООО"Энергохолдинг-Н"</t>
  </si>
  <si>
    <t>д)  ООО "Энергомодуль"</t>
  </si>
  <si>
    <t>за февраль  2016г</t>
  </si>
  <si>
    <t>за март  2016г</t>
  </si>
  <si>
    <t>,</t>
  </si>
  <si>
    <t>за апрель  2016г</t>
  </si>
  <si>
    <t>за май  2016г</t>
  </si>
  <si>
    <t>за июнь  2016г</t>
  </si>
  <si>
    <t>за июль  2016г</t>
  </si>
  <si>
    <t>и) ООО "ОНИК"/УВКС</t>
  </si>
  <si>
    <t>т)  ООО "ДСК"</t>
  </si>
  <si>
    <t>т)  ООО "ИРЭС"</t>
  </si>
  <si>
    <t>за август 2016г</t>
  </si>
  <si>
    <t>о) ООО"Энергохолдинг"</t>
  </si>
  <si>
    <t>п) ООО"Энергохолдинг-Н"</t>
  </si>
  <si>
    <t>р) ООО"Парк"</t>
  </si>
  <si>
    <t>с)  ООО "Энергомодуль"</t>
  </si>
  <si>
    <t>за сентябрь 2016г</t>
  </si>
  <si>
    <t>за октябрь 2016г</t>
  </si>
  <si>
    <t>у)  ООО "ИРЭС"</t>
  </si>
  <si>
    <t>ф)  ООО "АВИС"</t>
  </si>
  <si>
    <t>за ноябрь 2016г</t>
  </si>
  <si>
    <t>за декабрь 2016г</t>
  </si>
  <si>
    <t>за январь 2017г</t>
  </si>
  <si>
    <t>д) ОАО "МРСК Волги"</t>
  </si>
  <si>
    <t>е) ОАО "ГНЦ НИИАР"</t>
  </si>
  <si>
    <t>з) ООО "ОНИК"/УВКС</t>
  </si>
  <si>
    <t>и) ОАО"УСК"</t>
  </si>
  <si>
    <t>к) ООО"ОЭС"</t>
  </si>
  <si>
    <t>л) ООО"ССК"</t>
  </si>
  <si>
    <t>м) ООО"Энергогрупп"</t>
  </si>
  <si>
    <t>о) ООО"Энергохолдинг-Н"</t>
  </si>
  <si>
    <t>п) ООО"Парк"</t>
  </si>
  <si>
    <t>р)  ООО "Энергомодуль"</t>
  </si>
  <si>
    <t>с)  ООО "ДСК"</t>
  </si>
  <si>
    <t>у)  ООО "АВИС"</t>
  </si>
  <si>
    <t>ф)  ООО "Оборонэнерго"</t>
  </si>
  <si>
    <t>за февраль 2017г</t>
  </si>
  <si>
    <t>за март 2017г</t>
  </si>
  <si>
    <t>за апрель 2017г</t>
  </si>
  <si>
    <t>х)  ООО "Магистраль"</t>
  </si>
  <si>
    <t>за май 2017г</t>
  </si>
  <si>
    <t>р</t>
  </si>
  <si>
    <t>за июнь 2017г</t>
  </si>
  <si>
    <t>за июль 2017г</t>
  </si>
  <si>
    <t>за август 2017г</t>
  </si>
  <si>
    <t>за сентябрь 2017г</t>
  </si>
  <si>
    <t>за октябрь 2017г</t>
  </si>
  <si>
    <t>за ноябрь 2017г</t>
  </si>
  <si>
    <t>х)  ООО "ОНИК"</t>
  </si>
  <si>
    <t>х)  ООО "Инзасервис"</t>
  </si>
  <si>
    <t>за декабрь 2017г</t>
  </si>
  <si>
    <t>з) ООО "УВКС"</t>
  </si>
  <si>
    <t>м) ООО"Энергопромгрупп"</t>
  </si>
  <si>
    <t>ц)  ООО "ОНИК"</t>
  </si>
  <si>
    <t>ч)  ООО "Инзасервис"</t>
  </si>
  <si>
    <t>ш)  ООО "Энергосеть"</t>
  </si>
  <si>
    <t>щ)  ООО "ГПП"</t>
  </si>
  <si>
    <t>э)  ООО "Сети Барыш"</t>
  </si>
  <si>
    <t>за январь 2018г</t>
  </si>
  <si>
    <t>Всего за месяц</t>
  </si>
  <si>
    <t>ИТОГО</t>
  </si>
  <si>
    <t>за март 2018г</t>
  </si>
  <si>
    <t>э)  ООО "РЭС"</t>
  </si>
  <si>
    <t>э)  ООО "Энергоресурс"</t>
  </si>
  <si>
    <t>ю)  ООО "РЭС"</t>
  </si>
  <si>
    <t>я)  ООО "РЭС"</t>
  </si>
  <si>
    <t>за февраль  2018г</t>
  </si>
  <si>
    <t>за апрель 2018г</t>
  </si>
  <si>
    <t>за май 2018г</t>
  </si>
  <si>
    <t>за июнь 2018г</t>
  </si>
  <si>
    <t>за июль 2018г</t>
  </si>
  <si>
    <t>а)АО "Авиастар -ОПЭ"</t>
  </si>
  <si>
    <t>за август 2018г</t>
  </si>
  <si>
    <t>я)  ООО "Энергоресурс"</t>
  </si>
  <si>
    <t>аб)  ООО "УАЗ"</t>
  </si>
  <si>
    <t>за сентябрь 2018г</t>
  </si>
  <si>
    <t>за октябрь 2018г</t>
  </si>
  <si>
    <t>за ноябрь 2018г</t>
  </si>
  <si>
    <t>за декабрь 2018г</t>
  </si>
  <si>
    <t>за январь 2019г</t>
  </si>
  <si>
    <t>за февраль 2019г</t>
  </si>
  <si>
    <t>за март 2019г</t>
  </si>
  <si>
    <t>за апрель 2019г</t>
  </si>
  <si>
    <t>n/n</t>
  </si>
  <si>
    <t>Наименование сетевой организации</t>
  </si>
  <si>
    <t>Количество электроэнергии, кВтч</t>
  </si>
  <si>
    <t>Уровень напряжения</t>
  </si>
  <si>
    <t>ВСЕГО</t>
  </si>
  <si>
    <t>АО "Авиастар-ОПЭ"</t>
  </si>
  <si>
    <t>АО "Авиастар-СП"</t>
  </si>
  <si>
    <t>АО "Комета"</t>
  </si>
  <si>
    <t>АО "УСК"</t>
  </si>
  <si>
    <t>ГНЦ "НИИАР"</t>
  </si>
  <si>
    <t>ГНЦ "НИИАР" СЭСК</t>
  </si>
  <si>
    <t>МУП "УльГЭС""</t>
  </si>
  <si>
    <t>ООО "ГПП"</t>
  </si>
  <si>
    <t>ООО "ДСК"</t>
  </si>
  <si>
    <t>ООО "Инза сервис"</t>
  </si>
  <si>
    <t>ООО "Магистраль"</t>
  </si>
  <si>
    <t>ООО "Оборонэнерго"</t>
  </si>
  <si>
    <t>ООО "ОЭС"</t>
  </si>
  <si>
    <t>ООО "ПАРК"</t>
  </si>
  <si>
    <t>ООО "Регионпромстрой"</t>
  </si>
  <si>
    <t>ООО "РЭС"</t>
  </si>
  <si>
    <t>ООО "Сети Барыш"</t>
  </si>
  <si>
    <t>ООО "ССК"</t>
  </si>
  <si>
    <t>ООО "УАЗ"</t>
  </si>
  <si>
    <t>ООО "УВКС""</t>
  </si>
  <si>
    <t>ООО "ЭнергоАльянс"</t>
  </si>
  <si>
    <t>ООО "Энергомодуль"</t>
  </si>
  <si>
    <t>ООО "Энергопромгрупп"</t>
  </si>
  <si>
    <t>ООО "Энергоресурс"</t>
  </si>
  <si>
    <t>ООО "Энергосеть"</t>
  </si>
  <si>
    <t>ООО "Энергохолдинг"</t>
  </si>
  <si>
    <t>ООО "Энергохолдинг-Н"</t>
  </si>
  <si>
    <t>ПАО "МРСК Волги"</t>
  </si>
  <si>
    <t>ООО "СПСК"</t>
  </si>
  <si>
    <t>Общий итог</t>
  </si>
  <si>
    <t>за май 2019г</t>
  </si>
  <si>
    <t>СПСК</t>
  </si>
  <si>
    <t>за июнь 2019г</t>
  </si>
  <si>
    <t>за июль 2019г</t>
  </si>
  <si>
    <t>за август 2019г</t>
  </si>
  <si>
    <t>за сентябрь 2019г</t>
  </si>
  <si>
    <t>за октябрь 2019г</t>
  </si>
  <si>
    <t>за ноябрь 2019г</t>
  </si>
  <si>
    <t xml:space="preserve">ООО "РЭС" </t>
  </si>
  <si>
    <t>за декабрь 2019г</t>
  </si>
  <si>
    <t>АО "Авиастар-ОПЭ" М</t>
  </si>
  <si>
    <t>за январь 2020г</t>
  </si>
  <si>
    <t xml:space="preserve"> ООО "СК Энерго"</t>
  </si>
  <si>
    <t>ООО "ОЭК"</t>
  </si>
  <si>
    <t>ООО "ССС"</t>
  </si>
  <si>
    <t>ООО "ЭКО сеть"</t>
  </si>
  <si>
    <t>ООО СК "Энерго"</t>
  </si>
  <si>
    <t xml:space="preserve">ООО "ИЭС" </t>
  </si>
  <si>
    <t>ООО "ИЭС"</t>
  </si>
  <si>
    <t>за февраль 2020г</t>
  </si>
  <si>
    <t>за март 2020г</t>
  </si>
  <si>
    <t>за апрель 2020г</t>
  </si>
  <si>
    <t>за май 2020г</t>
  </si>
  <si>
    <t>за июнь 2020г</t>
  </si>
  <si>
    <t>за июль 2020г</t>
  </si>
  <si>
    <t>за август 2020г</t>
  </si>
  <si>
    <t>за сентябрь 2020г</t>
  </si>
  <si>
    <t>за октябрь 2020г</t>
  </si>
  <si>
    <t>за ноябрь 2020г</t>
  </si>
  <si>
    <t>ООО "УВКС"</t>
  </si>
  <si>
    <t>за декабрь 2020г</t>
  </si>
  <si>
    <t>за январь 2021г</t>
  </si>
  <si>
    <t>ООО " Симбирскэнерготранс"</t>
  </si>
  <si>
    <t>ООО "ВАТТ"</t>
  </si>
  <si>
    <t>ООО "Сети БАРЫШ"</t>
  </si>
  <si>
    <t>ООО "Энергальянс"</t>
  </si>
  <si>
    <t>ООО "Энергоком"</t>
  </si>
  <si>
    <t>за февраль 2021г</t>
  </si>
  <si>
    <t>за март 2021г</t>
  </si>
  <si>
    <t>за апрель 2021г</t>
  </si>
  <si>
    <t>за май 2021г</t>
  </si>
  <si>
    <t>ООО "Инза сервис" У</t>
  </si>
  <si>
    <t>ООО "СПСК" 1</t>
  </si>
  <si>
    <t xml:space="preserve">Итого </t>
  </si>
  <si>
    <t>за июнь 2021г</t>
  </si>
  <si>
    <t>ООО "ЗСК"</t>
  </si>
  <si>
    <t>за июль 2021г</t>
  </si>
  <si>
    <t>за август 2021г</t>
  </si>
  <si>
    <t>за сентябрь 2021г</t>
  </si>
  <si>
    <t>за октябрь 2021г</t>
  </si>
  <si>
    <t xml:space="preserve">ФСК ЕЭС ПАО </t>
  </si>
  <si>
    <t>за ноябрь 2021г</t>
  </si>
  <si>
    <t>за декабрь 2021г</t>
  </si>
  <si>
    <t>за январь 2022г</t>
  </si>
  <si>
    <t>ООО "НСК"</t>
  </si>
  <si>
    <t>ООО "Энергокомсеть"</t>
  </si>
  <si>
    <t>ООО "Энерготранссеть"</t>
  </si>
  <si>
    <t>за март 2022г</t>
  </si>
  <si>
    <t>за апрель 2022г</t>
  </si>
  <si>
    <t>за май 2022г</t>
  </si>
  <si>
    <t>за февраль 2022 г</t>
  </si>
  <si>
    <t>за июнь 2022г</t>
  </si>
  <si>
    <t>за июль 2022г</t>
  </si>
  <si>
    <t>за август 2022г</t>
  </si>
  <si>
    <t>за сентябрь 2022г</t>
  </si>
  <si>
    <t>за октябрь 2022г</t>
  </si>
  <si>
    <t>за ноябрь 2022г</t>
  </si>
  <si>
    <t>ПАО "Ил" Авиастар</t>
  </si>
  <si>
    <t>ПАО "Ил" Авиастар (а/п)</t>
  </si>
  <si>
    <t xml:space="preserve">ПАО "Ил" Авиастар </t>
  </si>
  <si>
    <t>за декабрь 2022г</t>
  </si>
  <si>
    <t>ООО "УСК"</t>
  </si>
  <si>
    <t>за январь 2023г</t>
  </si>
  <si>
    <t>ООО "СК Энерго"</t>
  </si>
  <si>
    <t>ООО "Композит-Энерго"</t>
  </si>
  <si>
    <t xml:space="preserve">ООО "Волгаэнерго" </t>
  </si>
  <si>
    <t>за февраль 2023г</t>
  </si>
  <si>
    <t>ООО "Энергопром ГРУПП"</t>
  </si>
  <si>
    <t>ООО "ЭПГ"</t>
  </si>
  <si>
    <t>за март 2023г</t>
  </si>
  <si>
    <t>за апрель 2023г</t>
  </si>
  <si>
    <t>за май 2023г</t>
  </si>
  <si>
    <t>за июнь 2023г</t>
  </si>
  <si>
    <t>за июль 2023г</t>
  </si>
  <si>
    <t>за август 2023г</t>
  </si>
  <si>
    <t>за сентябрь 2023г</t>
  </si>
  <si>
    <t>ПАО УСК (Комета)</t>
  </si>
  <si>
    <t>за октябрь 2023г</t>
  </si>
  <si>
    <t>за ноябрь 2023г</t>
  </si>
  <si>
    <t>за декабрь 2023г</t>
  </si>
  <si>
    <t>за январь 2024г</t>
  </si>
  <si>
    <t>за февраль 2024г</t>
  </si>
  <si>
    <t>Авиастар-ОПЭ</t>
  </si>
  <si>
    <t>НИИАР</t>
  </si>
  <si>
    <t>УльГЭС</t>
  </si>
  <si>
    <t>ФСК</t>
  </si>
  <si>
    <t>ЭПГ</t>
  </si>
  <si>
    <t>УВКС</t>
  </si>
  <si>
    <t>Инза сервис</t>
  </si>
  <si>
    <t>за март 2024г</t>
  </si>
  <si>
    <t>МУП "УльГЭС"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</si>
</sst>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\-??_);_(@_)"/>
    <numFmt numFmtId="168" formatCode="_-* #,##0.00_р_._-;\-* #,##0.00_р_._-;_-* \-??_р_._-;_-@_-"/>
    <numFmt numFmtId="169" formatCode="_-* #,##0.00\ _₽_-;\-* #,##0.00\ _₽_-;_-* \-??\ _₽_-;_-@_-"/>
    <numFmt numFmtId="170" formatCode="_(* #,##0.00_);_(* \(#,##0.00\);_(* &quot;-&quot;??_);_(@_)"/>
    <numFmt numFmtId="171" formatCode="0.0"/>
  </numFmts>
  <fonts count="68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DejaVu Sans"/>
      <family val="2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04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</font>
    <font>
      <sz val="9"/>
      <name val="Tahoma"/>
      <family val="2"/>
      <charset val="204"/>
    </font>
    <font>
      <sz val="10"/>
      <color indexed="63"/>
      <name val="Arial"/>
      <family val="2"/>
    </font>
    <font>
      <sz val="10"/>
      <color indexed="8"/>
      <name val="Arial Cyr"/>
      <family val="2"/>
      <charset val="204"/>
    </font>
    <font>
      <sz val="10"/>
      <name val="Arial Cyr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43"/>
      <name val="Calibri"/>
      <family val="2"/>
      <charset val="204"/>
    </font>
    <font>
      <b/>
      <sz val="15"/>
      <color indexed="38"/>
      <name val="Calibri"/>
      <family val="2"/>
      <charset val="204"/>
    </font>
    <font>
      <b/>
      <sz val="13"/>
      <color indexed="38"/>
      <name val="Calibri"/>
      <family val="2"/>
      <charset val="204"/>
    </font>
    <font>
      <b/>
      <sz val="11"/>
      <color indexed="38"/>
      <name val="Calibri"/>
      <family val="2"/>
      <charset val="204"/>
    </font>
    <font>
      <b/>
      <sz val="18"/>
      <color indexed="38"/>
      <name val="Cambria"/>
      <family val="2"/>
      <charset val="204"/>
    </font>
    <font>
      <sz val="11"/>
      <color indexed="18"/>
      <name val="Calibri"/>
      <family val="2"/>
      <charset val="204"/>
    </font>
    <font>
      <sz val="11"/>
      <color indexed="42"/>
      <name val="Calibri"/>
      <family val="2"/>
      <charset val="204"/>
    </font>
    <font>
      <i/>
      <sz val="11"/>
      <color indexed="59"/>
      <name val="Calibri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  <charset val="1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medium">
        <color indexed="59"/>
      </left>
      <right style="medium">
        <color indexed="59"/>
      </right>
      <top/>
      <bottom style="medium">
        <color indexed="59"/>
      </bottom>
      <diagonal/>
    </border>
    <border>
      <left style="medium">
        <color indexed="59"/>
      </left>
      <right style="medium">
        <color indexed="59"/>
      </right>
      <top/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 style="medium">
        <color indexed="59"/>
      </top>
      <bottom/>
      <diagonal/>
    </border>
    <border>
      <left/>
      <right/>
      <top style="medium">
        <color indexed="59"/>
      </top>
      <bottom/>
      <diagonal/>
    </border>
    <border>
      <left/>
      <right style="medium">
        <color indexed="59"/>
      </right>
      <top style="medium">
        <color indexed="59"/>
      </top>
      <bottom/>
      <diagonal/>
    </border>
    <border>
      <left/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/>
      <top/>
      <bottom style="medium">
        <color indexed="59"/>
      </bottom>
      <diagonal/>
    </border>
    <border>
      <left/>
      <right/>
      <top/>
      <bottom style="medium">
        <color indexed="59"/>
      </bottom>
      <diagonal/>
    </border>
    <border>
      <left/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medium">
        <color indexed="59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medium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medium">
        <color indexed="59"/>
      </right>
      <top style="medium">
        <color indexed="59"/>
      </top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 style="thin">
        <color indexed="59"/>
      </left>
      <right/>
      <top style="medium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39">
    <xf numFmtId="0" fontId="0" fillId="0" borderId="0"/>
    <xf numFmtId="0" fontId="4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6" borderId="0" applyNumberFormat="0" applyBorder="0" applyAlignment="0" applyProtection="0"/>
    <xf numFmtId="0" fontId="1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3" fillId="0" borderId="0"/>
    <xf numFmtId="0" fontId="46" fillId="0" borderId="0"/>
    <xf numFmtId="0" fontId="1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0" borderId="0" applyNumberFormat="0" applyBorder="0" applyAlignment="0" applyProtection="0"/>
    <xf numFmtId="0" fontId="2" fillId="38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9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3" fillId="16" borderId="1" applyNumberFormat="0" applyAlignment="0" applyProtection="0"/>
    <xf numFmtId="0" fontId="3" fillId="14" borderId="1" applyNumberFormat="0" applyAlignment="0" applyProtection="0"/>
    <xf numFmtId="0" fontId="54" fillId="7" borderId="2" applyNumberFormat="0" applyAlignment="0" applyProtection="0"/>
    <xf numFmtId="0" fontId="3" fillId="20" borderId="1" applyNumberFormat="0" applyAlignment="0" applyProtection="0"/>
    <xf numFmtId="0" fontId="54" fillId="7" borderId="2" applyNumberFormat="0" applyAlignment="0" applyProtection="0"/>
    <xf numFmtId="0" fontId="4" fillId="40" borderId="3" applyNumberFormat="0" applyAlignment="0" applyProtection="0"/>
    <xf numFmtId="0" fontId="4" fillId="41" borderId="3" applyNumberFormat="0" applyAlignment="0" applyProtection="0"/>
    <xf numFmtId="0" fontId="9" fillId="13" borderId="4" applyNumberFormat="0" applyAlignment="0" applyProtection="0"/>
    <xf numFmtId="0" fontId="4" fillId="13" borderId="3" applyNumberFormat="0" applyAlignment="0" applyProtection="0"/>
    <xf numFmtId="0" fontId="9" fillId="13" borderId="4" applyNumberFormat="0" applyAlignment="0" applyProtection="0"/>
    <xf numFmtId="0" fontId="5" fillId="40" borderId="1" applyNumberFormat="0" applyAlignment="0" applyProtection="0"/>
    <xf numFmtId="0" fontId="5" fillId="41" borderId="1" applyNumberFormat="0" applyAlignment="0" applyProtection="0"/>
    <xf numFmtId="0" fontId="48" fillId="13" borderId="2" applyNumberFormat="0" applyAlignment="0" applyProtection="0"/>
    <xf numFmtId="0" fontId="48" fillId="13" borderId="1" applyNumberFormat="0" applyAlignment="0" applyProtection="0"/>
    <xf numFmtId="0" fontId="48" fillId="13" borderId="2" applyNumberFormat="0" applyAlignment="0" applyProtection="0"/>
    <xf numFmtId="165" fontId="27" fillId="0" borderId="0" applyFill="0" applyBorder="0" applyAlignment="0" applyProtection="0"/>
    <xf numFmtId="0" fontId="6" fillId="0" borderId="5" applyNumberFormat="0" applyFill="0" applyAlignment="0" applyProtection="0"/>
    <xf numFmtId="0" fontId="6" fillId="0" borderId="5" applyNumberFormat="0" applyFill="0" applyAlignment="0" applyProtection="0"/>
    <xf numFmtId="0" fontId="55" fillId="0" borderId="6" applyNumberFormat="0" applyFill="0" applyAlignment="0" applyProtection="0"/>
    <xf numFmtId="0" fontId="49" fillId="0" borderId="7" applyNumberFormat="0" applyFill="0" applyAlignment="0" applyProtection="0"/>
    <xf numFmtId="0" fontId="55" fillId="0" borderId="6" applyNumberFormat="0" applyFill="0" applyAlignment="0" applyProtection="0"/>
    <xf numFmtId="0" fontId="7" fillId="0" borderId="8" applyNumberFormat="0" applyFill="0" applyAlignment="0" applyProtection="0"/>
    <xf numFmtId="0" fontId="7" fillId="0" borderId="8" applyNumberFormat="0" applyFill="0" applyAlignment="0" applyProtection="0"/>
    <xf numFmtId="0" fontId="56" fillId="0" borderId="9" applyNumberFormat="0" applyFill="0" applyAlignment="0" applyProtection="0"/>
    <xf numFmtId="0" fontId="50" fillId="0" borderId="9" applyNumberFormat="0" applyFill="0" applyAlignment="0" applyProtection="0"/>
    <xf numFmtId="0" fontId="56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57" fillId="0" borderId="11" applyNumberFormat="0" applyFill="0" applyAlignment="0" applyProtection="0"/>
    <xf numFmtId="0" fontId="51" fillId="0" borderId="11" applyNumberFormat="0" applyFill="0" applyAlignment="0" applyProtection="0"/>
    <xf numFmtId="0" fontId="57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9" fillId="0" borderId="12" applyNumberFormat="0" applyFill="0" applyAlignment="0" applyProtection="0"/>
    <xf numFmtId="0" fontId="9" fillId="0" borderId="13" applyNumberFormat="0" applyFill="0" applyAlignment="0" applyProtection="0"/>
    <xf numFmtId="0" fontId="9" fillId="0" borderId="14" applyNumberFormat="0" applyFill="0" applyAlignment="0" applyProtection="0"/>
    <xf numFmtId="0" fontId="9" fillId="0" borderId="13" applyNumberFormat="0" applyFill="0" applyAlignment="0" applyProtection="0"/>
    <xf numFmtId="0" fontId="10" fillId="42" borderId="15" applyNumberFormat="0" applyAlignment="0" applyProtection="0"/>
    <xf numFmtId="0" fontId="10" fillId="43" borderId="15" applyNumberFormat="0" applyAlignment="0" applyProtection="0"/>
    <xf numFmtId="0" fontId="10" fillId="26" borderId="16" applyNumberFormat="0" applyAlignment="0" applyProtection="0"/>
    <xf numFmtId="0" fontId="10" fillId="43" borderId="15" applyNumberFormat="0" applyAlignment="0" applyProtection="0"/>
    <xf numFmtId="0" fontId="10" fillId="26" borderId="16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2" fillId="44" borderId="0" applyNumberFormat="0" applyBorder="0" applyAlignment="0" applyProtection="0"/>
    <xf numFmtId="0" fontId="12" fillId="20" borderId="0" applyNumberFormat="0" applyBorder="0" applyAlignment="0" applyProtection="0"/>
    <xf numFmtId="0" fontId="59" fillId="11" borderId="0" applyNumberFormat="0" applyBorder="0" applyAlignment="0" applyProtection="0"/>
    <xf numFmtId="0" fontId="53" fillId="20" borderId="0" applyNumberFormat="0" applyBorder="0" applyAlignment="0" applyProtection="0"/>
    <xf numFmtId="0" fontId="59" fillId="11" borderId="0" applyNumberFormat="0" applyBorder="0" applyAlignment="0" applyProtection="0"/>
    <xf numFmtId="49" fontId="44" fillId="0" borderId="0" applyBorder="0">
      <alignment vertical="top"/>
    </xf>
    <xf numFmtId="0" fontId="13" fillId="0" borderId="0"/>
    <xf numFmtId="0" fontId="64" fillId="0" borderId="0"/>
    <xf numFmtId="0" fontId="47" fillId="0" borderId="0"/>
    <xf numFmtId="0" fontId="13" fillId="0" borderId="0"/>
    <xf numFmtId="0" fontId="65" fillId="0" borderId="0"/>
    <xf numFmtId="0" fontId="65" fillId="0" borderId="0"/>
    <xf numFmtId="0" fontId="13" fillId="0" borderId="0"/>
    <xf numFmtId="0" fontId="47" fillId="0" borderId="0"/>
    <xf numFmtId="0" fontId="27" fillId="0" borderId="0"/>
    <xf numFmtId="0" fontId="66" fillId="0" borderId="0"/>
    <xf numFmtId="0" fontId="47" fillId="0" borderId="0"/>
    <xf numFmtId="0" fontId="27" fillId="0" borderId="0"/>
    <xf numFmtId="0" fontId="27" fillId="0" borderId="0"/>
    <xf numFmtId="0" fontId="42" fillId="0" borderId="0"/>
    <xf numFmtId="0" fontId="13" fillId="0" borderId="0"/>
    <xf numFmtId="0" fontId="27" fillId="0" borderId="0"/>
    <xf numFmtId="0" fontId="47" fillId="0" borderId="0"/>
    <xf numFmtId="0" fontId="13" fillId="0" borderId="0"/>
    <xf numFmtId="0" fontId="42" fillId="0" borderId="0"/>
    <xf numFmtId="0" fontId="13" fillId="0" borderId="0"/>
    <xf numFmtId="0" fontId="28" fillId="0" borderId="0"/>
    <xf numFmtId="0" fontId="47" fillId="0" borderId="0"/>
    <xf numFmtId="0" fontId="27" fillId="0" borderId="0"/>
    <xf numFmtId="0" fontId="65" fillId="0" borderId="0"/>
    <xf numFmtId="0" fontId="65" fillId="0" borderId="0"/>
    <xf numFmtId="0" fontId="67" fillId="0" borderId="0"/>
    <xf numFmtId="0" fontId="27" fillId="0" borderId="0"/>
    <xf numFmtId="0" fontId="27" fillId="0" borderId="0"/>
    <xf numFmtId="0" fontId="67" fillId="0" borderId="0"/>
    <xf numFmtId="0" fontId="63" fillId="0" borderId="0">
      <alignment horizontal="left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60" fillId="45" borderId="0" applyNumberFormat="0" applyBorder="0" applyAlignment="0" applyProtection="0"/>
    <xf numFmtId="0" fontId="14" fillId="12" borderId="0" applyNumberFormat="0" applyBorder="0" applyAlignment="0" applyProtection="0"/>
    <xf numFmtId="0" fontId="60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6" fillId="46" borderId="17" applyNumberFormat="0" applyAlignment="0" applyProtection="0"/>
    <xf numFmtId="0" fontId="16" fillId="46" borderId="17" applyNumberFormat="0" applyAlignment="0" applyProtection="0"/>
    <xf numFmtId="0" fontId="47" fillId="11" borderId="17" applyNumberFormat="0" applyFont="0" applyAlignment="0" applyProtection="0"/>
    <xf numFmtId="0" fontId="13" fillId="11" borderId="17" applyNumberFormat="0" applyFont="0" applyAlignment="0" applyProtection="0"/>
    <xf numFmtId="0" fontId="13" fillId="11" borderId="1" applyNumberFormat="0" applyFont="0" applyAlignment="0" applyProtection="0"/>
    <xf numFmtId="0" fontId="47" fillId="11" borderId="17" applyNumberFormat="0" applyFont="0" applyAlignment="0" applyProtection="0"/>
    <xf numFmtId="0" fontId="13" fillId="11" borderId="1" applyNumberFormat="0" applyFont="0" applyAlignment="0" applyProtection="0"/>
    <xf numFmtId="0" fontId="13" fillId="11" borderId="1" applyNumberFormat="0" applyFont="0" applyAlignment="0" applyProtection="0"/>
    <xf numFmtId="0" fontId="13" fillId="11" borderId="17" applyNumberFormat="0" applyFont="0" applyAlignment="0" applyProtection="0"/>
    <xf numFmtId="0" fontId="47" fillId="11" borderId="17" applyNumberFormat="0" applyFont="0" applyAlignment="0" applyProtection="0"/>
    <xf numFmtId="9" fontId="42" fillId="0" borderId="0" applyFill="0" applyBorder="0" applyAlignment="0" applyProtection="0"/>
    <xf numFmtId="9" fontId="2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7" fillId="0" borderId="18" applyNumberFormat="0" applyFill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8" fillId="0" borderId="19" applyNumberFormat="0" applyFill="0" applyAlignment="0" applyProtection="0"/>
    <xf numFmtId="0" fontId="13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67" fontId="42" fillId="0" borderId="0" applyFill="0" applyBorder="0" applyAlignment="0" applyProtection="0"/>
    <xf numFmtId="166" fontId="47" fillId="0" borderId="0" applyFont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62" fillId="10" borderId="0" applyNumberFormat="0" applyBorder="0" applyAlignment="0" applyProtection="0"/>
    <xf numFmtId="0" fontId="19" fillId="15" borderId="0" applyNumberFormat="0" applyBorder="0" applyAlignment="0" applyProtection="0"/>
    <xf numFmtId="0" fontId="62" fillId="10" borderId="0" applyNumberFormat="0" applyBorder="0" applyAlignment="0" applyProtection="0"/>
  </cellStyleXfs>
  <cellXfs count="1022">
    <xf numFmtId="0" fontId="0" fillId="0" borderId="0" xfId="0"/>
    <xf numFmtId="0" fontId="21" fillId="0" borderId="20" xfId="189" applyFont="1" applyBorder="1" applyAlignment="1">
      <alignment horizontal="center" vertical="top" wrapText="1"/>
    </xf>
    <xf numFmtId="0" fontId="42" fillId="0" borderId="0" xfId="189"/>
    <xf numFmtId="0" fontId="20" fillId="0" borderId="0" xfId="189" applyFont="1"/>
    <xf numFmtId="0" fontId="21" fillId="0" borderId="21" xfId="189" applyFont="1" applyBorder="1" applyAlignment="1">
      <alignment horizontal="center" vertical="top" wrapText="1"/>
    </xf>
    <xf numFmtId="0" fontId="21" fillId="0" borderId="22" xfId="189" applyFont="1" applyBorder="1" applyAlignment="1">
      <alignment horizontal="center" vertical="top" wrapText="1"/>
    </xf>
    <xf numFmtId="167" fontId="22" fillId="0" borderId="21" xfId="189" applyNumberFormat="1" applyFont="1" applyBorder="1" applyAlignment="1">
      <alignment horizontal="center" wrapText="1"/>
    </xf>
    <xf numFmtId="0" fontId="21" fillId="0" borderId="22" xfId="189" applyFont="1" applyBorder="1" applyAlignment="1">
      <alignment vertical="top" wrapText="1"/>
    </xf>
    <xf numFmtId="0" fontId="23" fillId="0" borderId="21" xfId="189" applyFont="1" applyBorder="1" applyAlignment="1">
      <alignment wrapText="1"/>
    </xf>
    <xf numFmtId="0" fontId="24" fillId="0" borderId="21" xfId="189" applyFont="1" applyBorder="1" applyAlignment="1">
      <alignment wrapText="1"/>
    </xf>
    <xf numFmtId="0" fontId="24" fillId="0" borderId="21" xfId="189" applyFont="1" applyBorder="1" applyAlignment="1">
      <alignment horizontal="center" wrapText="1"/>
    </xf>
    <xf numFmtId="167" fontId="22" fillId="0" borderId="21" xfId="189" applyNumberFormat="1" applyFont="1" applyBorder="1" applyAlignment="1">
      <alignment wrapText="1"/>
    </xf>
    <xf numFmtId="0" fontId="21" fillId="0" borderId="21" xfId="189" applyFont="1" applyBorder="1" applyAlignment="1">
      <alignment wrapText="1"/>
    </xf>
    <xf numFmtId="0" fontId="22" fillId="0" borderId="21" xfId="189" applyFont="1" applyBorder="1" applyAlignment="1">
      <alignment horizontal="center" wrapText="1"/>
    </xf>
    <xf numFmtId="0" fontId="21" fillId="0" borderId="23" xfId="189" applyFont="1" applyBorder="1" applyAlignment="1">
      <alignment vertical="top" wrapText="1"/>
    </xf>
    <xf numFmtId="0" fontId="24" fillId="0" borderId="24" xfId="189" applyFont="1" applyBorder="1" applyAlignment="1">
      <alignment horizontal="center" wrapText="1"/>
    </xf>
    <xf numFmtId="0" fontId="23" fillId="0" borderId="25" xfId="189" applyFont="1" applyBorder="1"/>
    <xf numFmtId="0" fontId="25" fillId="0" borderId="26" xfId="189" applyFont="1" applyBorder="1"/>
    <xf numFmtId="0" fontId="25" fillId="0" borderId="27" xfId="189" applyFont="1" applyBorder="1"/>
    <xf numFmtId="0" fontId="25" fillId="0" borderId="28" xfId="189" applyFont="1" applyBorder="1"/>
    <xf numFmtId="168" fontId="25" fillId="0" borderId="29" xfId="189" applyNumberFormat="1" applyFont="1" applyBorder="1"/>
    <xf numFmtId="0" fontId="23" fillId="0" borderId="30" xfId="189" applyFont="1" applyBorder="1"/>
    <xf numFmtId="0" fontId="25" fillId="0" borderId="31" xfId="189" applyFont="1" applyBorder="1"/>
    <xf numFmtId="0" fontId="25" fillId="0" borderId="21" xfId="189" applyFont="1" applyBorder="1"/>
    <xf numFmtId="0" fontId="25" fillId="0" borderId="32" xfId="189" applyFont="1" applyBorder="1"/>
    <xf numFmtId="168" fontId="25" fillId="0" borderId="33" xfId="189" applyNumberFormat="1" applyFont="1" applyBorder="1"/>
    <xf numFmtId="0" fontId="25" fillId="0" borderId="33" xfId="189" applyFont="1" applyBorder="1"/>
    <xf numFmtId="168" fontId="26" fillId="0" borderId="34" xfId="189" applyNumberFormat="1" applyFont="1" applyBorder="1"/>
    <xf numFmtId="0" fontId="23" fillId="0" borderId="0" xfId="189" applyFont="1"/>
    <xf numFmtId="0" fontId="25" fillId="0" borderId="0" xfId="189" applyFont="1"/>
    <xf numFmtId="0" fontId="21" fillId="0" borderId="35" xfId="189" applyFont="1" applyBorder="1" applyAlignment="1">
      <alignment vertical="top" wrapText="1"/>
    </xf>
    <xf numFmtId="0" fontId="42" fillId="0" borderId="26" xfId="189" applyBorder="1"/>
    <xf numFmtId="0" fontId="26" fillId="0" borderId="27" xfId="189" applyFont="1" applyBorder="1"/>
    <xf numFmtId="168" fontId="22" fillId="0" borderId="32" xfId="189" applyNumberFormat="1" applyFont="1" applyBorder="1" applyAlignment="1">
      <alignment horizontal="center" wrapText="1"/>
    </xf>
    <xf numFmtId="168" fontId="22" fillId="0" borderId="33" xfId="189" applyNumberFormat="1" applyFont="1" applyBorder="1" applyAlignment="1">
      <alignment horizontal="center" wrapText="1"/>
    </xf>
    <xf numFmtId="0" fontId="42" fillId="0" borderId="30" xfId="189" applyBorder="1"/>
    <xf numFmtId="0" fontId="42" fillId="0" borderId="31" xfId="189" applyBorder="1"/>
    <xf numFmtId="0" fontId="42" fillId="0" borderId="21" xfId="189" applyBorder="1"/>
    <xf numFmtId="0" fontId="22" fillId="0" borderId="36" xfId="189" applyFont="1" applyBorder="1" applyAlignment="1">
      <alignment horizontal="center" wrapText="1"/>
    </xf>
    <xf numFmtId="0" fontId="42" fillId="0" borderId="37" xfId="189" applyBorder="1"/>
    <xf numFmtId="0" fontId="42" fillId="0" borderId="27" xfId="189" applyBorder="1"/>
    <xf numFmtId="0" fontId="27" fillId="0" borderId="30" xfId="189" applyFont="1" applyBorder="1"/>
    <xf numFmtId="168" fontId="26" fillId="0" borderId="21" xfId="189" applyNumberFormat="1" applyFont="1" applyBorder="1"/>
    <xf numFmtId="0" fontId="26" fillId="0" borderId="0" xfId="189" applyFont="1"/>
    <xf numFmtId="0" fontId="21" fillId="0" borderId="20" xfId="189" applyFont="1" applyBorder="1" applyAlignment="1">
      <alignment vertical="top" wrapText="1"/>
    </xf>
    <xf numFmtId="0" fontId="21" fillId="0" borderId="38" xfId="189" applyFont="1" applyBorder="1" applyAlignment="1">
      <alignment wrapText="1"/>
    </xf>
    <xf numFmtId="0" fontId="24" fillId="0" borderId="38" xfId="189" applyFont="1" applyBorder="1" applyAlignment="1">
      <alignment wrapText="1"/>
    </xf>
    <xf numFmtId="0" fontId="24" fillId="0" borderId="38" xfId="189" applyFont="1" applyBorder="1" applyAlignment="1">
      <alignment horizontal="center" wrapText="1"/>
    </xf>
    <xf numFmtId="167" fontId="22" fillId="0" borderId="38" xfId="189" applyNumberFormat="1" applyFont="1" applyBorder="1" applyAlignment="1">
      <alignment horizontal="center" wrapText="1"/>
    </xf>
    <xf numFmtId="167" fontId="22" fillId="0" borderId="38" xfId="189" applyNumberFormat="1" applyFont="1" applyBorder="1" applyAlignment="1">
      <alignment wrapText="1"/>
    </xf>
    <xf numFmtId="0" fontId="42" fillId="0" borderId="0" xfId="188"/>
    <xf numFmtId="0" fontId="20" fillId="0" borderId="0" xfId="188" applyFont="1"/>
    <xf numFmtId="0" fontId="21" fillId="0" borderId="21" xfId="188" applyFont="1" applyBorder="1" applyAlignment="1">
      <alignment horizontal="center" vertical="top" wrapText="1"/>
    </xf>
    <xf numFmtId="0" fontId="21" fillId="0" borderId="22" xfId="188" applyFont="1" applyBorder="1" applyAlignment="1">
      <alignment horizontal="center" vertical="top" wrapText="1"/>
    </xf>
    <xf numFmtId="167" fontId="22" fillId="0" borderId="21" xfId="188" applyNumberFormat="1" applyFont="1" applyBorder="1" applyAlignment="1">
      <alignment horizontal="center" wrapText="1"/>
    </xf>
    <xf numFmtId="0" fontId="21" fillId="0" borderId="22" xfId="188" applyFont="1" applyBorder="1" applyAlignment="1">
      <alignment vertical="top" wrapText="1"/>
    </xf>
    <xf numFmtId="0" fontId="23" fillId="0" borderId="21" xfId="188" applyFont="1" applyBorder="1" applyAlignment="1">
      <alignment wrapText="1"/>
    </xf>
    <xf numFmtId="0" fontId="24" fillId="0" borderId="21" xfId="188" applyFont="1" applyBorder="1" applyAlignment="1">
      <alignment wrapText="1"/>
    </xf>
    <xf numFmtId="0" fontId="24" fillId="0" borderId="21" xfId="188" applyFont="1" applyBorder="1" applyAlignment="1">
      <alignment horizontal="center" wrapText="1"/>
    </xf>
    <xf numFmtId="167" fontId="22" fillId="0" borderId="21" xfId="188" applyNumberFormat="1" applyFont="1" applyBorder="1" applyAlignment="1">
      <alignment wrapText="1"/>
    </xf>
    <xf numFmtId="0" fontId="21" fillId="0" borderId="21" xfId="188" applyFont="1" applyBorder="1" applyAlignment="1">
      <alignment wrapText="1"/>
    </xf>
    <xf numFmtId="167" fontId="42" fillId="0" borderId="0" xfId="188" applyNumberFormat="1"/>
    <xf numFmtId="0" fontId="22" fillId="0" borderId="21" xfId="188" applyFont="1" applyBorder="1" applyAlignment="1">
      <alignment horizontal="center" wrapText="1"/>
    </xf>
    <xf numFmtId="0" fontId="21" fillId="0" borderId="23" xfId="188" applyFont="1" applyBorder="1" applyAlignment="1">
      <alignment vertical="top" wrapText="1"/>
    </xf>
    <xf numFmtId="0" fontId="24" fillId="0" borderId="24" xfId="188" applyFont="1" applyBorder="1" applyAlignment="1">
      <alignment horizontal="center" wrapText="1"/>
    </xf>
    <xf numFmtId="0" fontId="22" fillId="0" borderId="24" xfId="188" applyFont="1" applyBorder="1" applyAlignment="1">
      <alignment horizontal="center" wrapText="1"/>
    </xf>
    <xf numFmtId="0" fontId="23" fillId="0" borderId="25" xfId="188" applyFont="1" applyBorder="1"/>
    <xf numFmtId="0" fontId="25" fillId="0" borderId="26" xfId="188" applyFont="1" applyBorder="1"/>
    <xf numFmtId="0" fontId="25" fillId="0" borderId="27" xfId="188" applyFont="1" applyBorder="1"/>
    <xf numFmtId="0" fontId="25" fillId="0" borderId="28" xfId="188" applyFont="1" applyBorder="1"/>
    <xf numFmtId="168" fontId="25" fillId="0" borderId="29" xfId="188" applyNumberFormat="1" applyFont="1" applyBorder="1"/>
    <xf numFmtId="0" fontId="25" fillId="0" borderId="29" xfId="188" applyFont="1" applyBorder="1"/>
    <xf numFmtId="0" fontId="23" fillId="0" borderId="30" xfId="188" applyFont="1" applyBorder="1"/>
    <xf numFmtId="0" fontId="25" fillId="0" borderId="31" xfId="188" applyFont="1" applyBorder="1"/>
    <xf numFmtId="0" fontId="25" fillId="0" borderId="21" xfId="188" applyFont="1" applyBorder="1"/>
    <xf numFmtId="0" fontId="25" fillId="0" borderId="32" xfId="188" applyFont="1" applyBorder="1"/>
    <xf numFmtId="168" fontId="25" fillId="0" borderId="33" xfId="188" applyNumberFormat="1" applyFont="1" applyBorder="1"/>
    <xf numFmtId="0" fontId="25" fillId="0" borderId="33" xfId="188" applyFont="1" applyBorder="1"/>
    <xf numFmtId="168" fontId="26" fillId="0" borderId="34" xfId="188" applyNumberFormat="1" applyFont="1" applyBorder="1"/>
    <xf numFmtId="0" fontId="23" fillId="0" borderId="0" xfId="188" applyFont="1"/>
    <xf numFmtId="0" fontId="25" fillId="0" borderId="0" xfId="188" applyFont="1"/>
    <xf numFmtId="0" fontId="21" fillId="0" borderId="35" xfId="188" applyFont="1" applyBorder="1" applyAlignment="1">
      <alignment vertical="top" wrapText="1"/>
    </xf>
    <xf numFmtId="0" fontId="42" fillId="0" borderId="26" xfId="188" applyBorder="1"/>
    <xf numFmtId="0" fontId="26" fillId="0" borderId="27" xfId="188" applyFont="1" applyBorder="1"/>
    <xf numFmtId="168" fontId="22" fillId="0" borderId="32" xfId="188" applyNumberFormat="1" applyFont="1" applyBorder="1" applyAlignment="1">
      <alignment horizontal="center" wrapText="1"/>
    </xf>
    <xf numFmtId="0" fontId="22" fillId="0" borderId="33" xfId="188" applyFont="1" applyBorder="1" applyAlignment="1">
      <alignment horizontal="center" wrapText="1"/>
    </xf>
    <xf numFmtId="0" fontId="42" fillId="0" borderId="30" xfId="188" applyBorder="1"/>
    <xf numFmtId="0" fontId="42" fillId="0" borderId="31" xfId="188" applyBorder="1"/>
    <xf numFmtId="0" fontId="42" fillId="0" borderId="21" xfId="188" applyBorder="1"/>
    <xf numFmtId="0" fontId="22" fillId="0" borderId="36" xfId="188" applyFont="1" applyBorder="1" applyAlignment="1">
      <alignment horizontal="center" wrapText="1"/>
    </xf>
    <xf numFmtId="0" fontId="42" fillId="0" borderId="37" xfId="188" applyBorder="1"/>
    <xf numFmtId="0" fontId="42" fillId="0" borderId="27" xfId="188" applyBorder="1"/>
    <xf numFmtId="0" fontId="27" fillId="0" borderId="30" xfId="188" applyFont="1" applyBorder="1"/>
    <xf numFmtId="168" fontId="26" fillId="0" borderId="21" xfId="188" applyNumberFormat="1" applyFont="1" applyBorder="1"/>
    <xf numFmtId="0" fontId="26" fillId="0" borderId="0" xfId="188" applyFont="1"/>
    <xf numFmtId="0" fontId="21" fillId="0" borderId="20" xfId="188" applyFont="1" applyBorder="1" applyAlignment="1">
      <alignment vertical="top" wrapText="1"/>
    </xf>
    <xf numFmtId="0" fontId="21" fillId="0" borderId="38" xfId="188" applyFont="1" applyBorder="1" applyAlignment="1">
      <alignment wrapText="1"/>
    </xf>
    <xf numFmtId="0" fontId="24" fillId="0" borderId="38" xfId="188" applyFont="1" applyBorder="1" applyAlignment="1">
      <alignment wrapText="1"/>
    </xf>
    <xf numFmtId="0" fontId="24" fillId="0" borderId="38" xfId="188" applyFont="1" applyBorder="1" applyAlignment="1">
      <alignment horizontal="center" wrapText="1"/>
    </xf>
    <xf numFmtId="167" fontId="22" fillId="0" borderId="38" xfId="188" applyNumberFormat="1" applyFont="1" applyBorder="1" applyAlignment="1">
      <alignment horizontal="center" wrapText="1"/>
    </xf>
    <xf numFmtId="167" fontId="22" fillId="0" borderId="38" xfId="188" applyNumberFormat="1" applyFont="1" applyBorder="1" applyAlignment="1">
      <alignment wrapText="1"/>
    </xf>
    <xf numFmtId="168" fontId="22" fillId="0" borderId="36" xfId="188" applyNumberFormat="1" applyFont="1" applyBorder="1" applyAlignment="1">
      <alignment horizontal="center" wrapText="1"/>
    </xf>
    <xf numFmtId="0" fontId="42" fillId="0" borderId="0" xfId="184"/>
    <xf numFmtId="0" fontId="20" fillId="0" borderId="0" xfId="184" applyFont="1"/>
    <xf numFmtId="0" fontId="21" fillId="0" borderId="21" xfId="184" applyFont="1" applyBorder="1" applyAlignment="1">
      <alignment horizontal="center" vertical="top" wrapText="1"/>
    </xf>
    <xf numFmtId="0" fontId="21" fillId="0" borderId="22" xfId="184" applyFont="1" applyBorder="1" applyAlignment="1">
      <alignment horizontal="center" vertical="top" wrapText="1"/>
    </xf>
    <xf numFmtId="167" fontId="22" fillId="0" borderId="21" xfId="184" applyNumberFormat="1" applyFont="1" applyBorder="1" applyAlignment="1">
      <alignment horizontal="center" wrapText="1"/>
    </xf>
    <xf numFmtId="0" fontId="21" fillId="0" borderId="22" xfId="184" applyFont="1" applyBorder="1" applyAlignment="1">
      <alignment vertical="top" wrapText="1"/>
    </xf>
    <xf numFmtId="0" fontId="23" fillId="0" borderId="21" xfId="184" applyFont="1" applyBorder="1" applyAlignment="1">
      <alignment wrapText="1"/>
    </xf>
    <xf numFmtId="0" fontId="24" fillId="0" borderId="21" xfId="184" applyFont="1" applyBorder="1" applyAlignment="1">
      <alignment wrapText="1"/>
    </xf>
    <xf numFmtId="0" fontId="24" fillId="0" borderId="21" xfId="184" applyFont="1" applyBorder="1" applyAlignment="1">
      <alignment horizontal="center" wrapText="1"/>
    </xf>
    <xf numFmtId="167" fontId="22" fillId="0" borderId="21" xfId="184" applyNumberFormat="1" applyFont="1" applyBorder="1" applyAlignment="1">
      <alignment wrapText="1"/>
    </xf>
    <xf numFmtId="0" fontId="21" fillId="0" borderId="21" xfId="184" applyFont="1" applyBorder="1" applyAlignment="1">
      <alignment wrapText="1"/>
    </xf>
    <xf numFmtId="167" fontId="42" fillId="0" borderId="0" xfId="184" applyNumberFormat="1"/>
    <xf numFmtId="0" fontId="22" fillId="0" borderId="21" xfId="184" applyFont="1" applyBorder="1" applyAlignment="1">
      <alignment horizontal="center" wrapText="1"/>
    </xf>
    <xf numFmtId="0" fontId="21" fillId="0" borderId="23" xfId="184" applyFont="1" applyBorder="1" applyAlignment="1">
      <alignment vertical="top" wrapText="1"/>
    </xf>
    <xf numFmtId="0" fontId="24" fillId="0" borderId="24" xfId="184" applyFont="1" applyBorder="1" applyAlignment="1">
      <alignment horizontal="center" wrapText="1"/>
    </xf>
    <xf numFmtId="0" fontId="22" fillId="0" borderId="24" xfId="184" applyFont="1" applyBorder="1" applyAlignment="1">
      <alignment horizontal="center" wrapText="1"/>
    </xf>
    <xf numFmtId="0" fontId="23" fillId="0" borderId="25" xfId="184" applyFont="1" applyBorder="1"/>
    <xf numFmtId="0" fontId="25" fillId="0" borderId="26" xfId="184" applyFont="1" applyBorder="1"/>
    <xf numFmtId="0" fontId="25" fillId="0" borderId="27" xfId="184" applyFont="1" applyBorder="1"/>
    <xf numFmtId="0" fontId="25" fillId="0" borderId="28" xfId="184" applyFont="1" applyBorder="1"/>
    <xf numFmtId="168" fontId="25" fillId="0" borderId="29" xfId="184" applyNumberFormat="1" applyFont="1" applyBorder="1"/>
    <xf numFmtId="0" fontId="25" fillId="0" borderId="29" xfId="184" applyFont="1" applyBorder="1"/>
    <xf numFmtId="0" fontId="23" fillId="0" borderId="30" xfId="184" applyFont="1" applyBorder="1"/>
    <xf numFmtId="0" fontId="25" fillId="0" borderId="31" xfId="184" applyFont="1" applyBorder="1"/>
    <xf numFmtId="0" fontId="25" fillId="0" borderId="21" xfId="184" applyFont="1" applyBorder="1"/>
    <xf numFmtId="0" fontId="25" fillId="0" borderId="32" xfId="184" applyFont="1" applyBorder="1"/>
    <xf numFmtId="168" fontId="25" fillId="0" borderId="33" xfId="184" applyNumberFormat="1" applyFont="1" applyBorder="1"/>
    <xf numFmtId="0" fontId="25" fillId="0" borderId="33" xfId="184" applyFont="1" applyBorder="1"/>
    <xf numFmtId="168" fontId="26" fillId="0" borderId="34" xfId="184" applyNumberFormat="1" applyFont="1" applyBorder="1"/>
    <xf numFmtId="0" fontId="23" fillId="0" borderId="0" xfId="184" applyFont="1"/>
    <xf numFmtId="0" fontId="25" fillId="0" borderId="0" xfId="184" applyFont="1"/>
    <xf numFmtId="0" fontId="21" fillId="0" borderId="35" xfId="184" applyFont="1" applyBorder="1" applyAlignment="1">
      <alignment vertical="top" wrapText="1"/>
    </xf>
    <xf numFmtId="0" fontId="42" fillId="0" borderId="26" xfId="184" applyBorder="1"/>
    <xf numFmtId="0" fontId="26" fillId="0" borderId="27" xfId="184" applyFont="1" applyBorder="1"/>
    <xf numFmtId="168" fontId="22" fillId="0" borderId="32" xfId="184" applyNumberFormat="1" applyFont="1" applyBorder="1" applyAlignment="1">
      <alignment horizontal="center" wrapText="1"/>
    </xf>
    <xf numFmtId="0" fontId="22" fillId="0" borderId="33" xfId="184" applyFont="1" applyBorder="1" applyAlignment="1">
      <alignment horizontal="center" wrapText="1"/>
    </xf>
    <xf numFmtId="0" fontId="42" fillId="0" borderId="30" xfId="184" applyBorder="1"/>
    <xf numFmtId="0" fontId="42" fillId="0" borderId="31" xfId="184" applyBorder="1"/>
    <xf numFmtId="0" fontId="42" fillId="0" borderId="21" xfId="184" applyBorder="1"/>
    <xf numFmtId="0" fontId="22" fillId="0" borderId="36" xfId="184" applyFont="1" applyBorder="1" applyAlignment="1">
      <alignment horizontal="center" wrapText="1"/>
    </xf>
    <xf numFmtId="0" fontId="42" fillId="0" borderId="37" xfId="184" applyBorder="1"/>
    <xf numFmtId="0" fontId="42" fillId="0" borderId="27" xfId="184" applyBorder="1"/>
    <xf numFmtId="0" fontId="27" fillId="0" borderId="30" xfId="184" applyFont="1" applyBorder="1"/>
    <xf numFmtId="168" fontId="26" fillId="0" borderId="21" xfId="184" applyNumberFormat="1" applyFont="1" applyBorder="1"/>
    <xf numFmtId="0" fontId="26" fillId="0" borderId="0" xfId="184" applyFont="1"/>
    <xf numFmtId="0" fontId="21" fillId="0" borderId="20" xfId="184" applyFont="1" applyBorder="1" applyAlignment="1">
      <alignment vertical="top" wrapText="1"/>
    </xf>
    <xf numFmtId="0" fontId="21" fillId="0" borderId="38" xfId="184" applyFont="1" applyBorder="1" applyAlignment="1">
      <alignment wrapText="1"/>
    </xf>
    <xf numFmtId="0" fontId="24" fillId="0" borderId="38" xfId="184" applyFont="1" applyBorder="1" applyAlignment="1">
      <alignment wrapText="1"/>
    </xf>
    <xf numFmtId="0" fontId="24" fillId="0" borderId="38" xfId="184" applyFont="1" applyBorder="1" applyAlignment="1">
      <alignment horizontal="center" wrapText="1"/>
    </xf>
    <xf numFmtId="167" fontId="22" fillId="0" borderId="38" xfId="184" applyNumberFormat="1" applyFont="1" applyBorder="1" applyAlignment="1">
      <alignment horizontal="center" wrapText="1"/>
    </xf>
    <xf numFmtId="167" fontId="22" fillId="0" borderId="38" xfId="184" applyNumberFormat="1" applyFont="1" applyBorder="1" applyAlignment="1">
      <alignment wrapText="1"/>
    </xf>
    <xf numFmtId="0" fontId="42" fillId="0" borderId="0" xfId="187"/>
    <xf numFmtId="0" fontId="20" fillId="0" borderId="0" xfId="187" applyFont="1"/>
    <xf numFmtId="0" fontId="21" fillId="0" borderId="21" xfId="187" applyFont="1" applyBorder="1" applyAlignment="1">
      <alignment horizontal="center" vertical="top" wrapText="1"/>
    </xf>
    <xf numFmtId="0" fontId="21" fillId="0" borderId="22" xfId="187" applyFont="1" applyBorder="1" applyAlignment="1">
      <alignment horizontal="center" vertical="top" wrapText="1"/>
    </xf>
    <xf numFmtId="167" fontId="22" fillId="0" borderId="21" xfId="187" applyNumberFormat="1" applyFont="1" applyBorder="1" applyAlignment="1">
      <alignment horizontal="center" wrapText="1"/>
    </xf>
    <xf numFmtId="0" fontId="21" fillId="0" borderId="22" xfId="187" applyFont="1" applyBorder="1" applyAlignment="1">
      <alignment vertical="top" wrapText="1"/>
    </xf>
    <xf numFmtId="0" fontId="23" fillId="0" borderId="21" xfId="187" applyFont="1" applyBorder="1" applyAlignment="1">
      <alignment wrapText="1"/>
    </xf>
    <xf numFmtId="0" fontId="24" fillId="0" borderId="21" xfId="187" applyFont="1" applyBorder="1" applyAlignment="1">
      <alignment wrapText="1"/>
    </xf>
    <xf numFmtId="0" fontId="24" fillId="0" borderId="21" xfId="187" applyFont="1" applyBorder="1" applyAlignment="1">
      <alignment horizontal="center" wrapText="1"/>
    </xf>
    <xf numFmtId="167" fontId="22" fillId="0" borderId="21" xfId="187" applyNumberFormat="1" applyFont="1" applyBorder="1" applyAlignment="1">
      <alignment wrapText="1"/>
    </xf>
    <xf numFmtId="0" fontId="21" fillId="0" borderId="21" xfId="187" applyFont="1" applyBorder="1" applyAlignment="1">
      <alignment wrapText="1"/>
    </xf>
    <xf numFmtId="167" fontId="42" fillId="0" borderId="0" xfId="187" applyNumberFormat="1"/>
    <xf numFmtId="0" fontId="22" fillId="0" borderId="21" xfId="187" applyFont="1" applyBorder="1" applyAlignment="1">
      <alignment horizontal="center" wrapText="1"/>
    </xf>
    <xf numFmtId="0" fontId="21" fillId="0" borderId="23" xfId="187" applyFont="1" applyBorder="1" applyAlignment="1">
      <alignment vertical="top" wrapText="1"/>
    </xf>
    <xf numFmtId="0" fontId="24" fillId="0" borderId="24" xfId="187" applyFont="1" applyBorder="1" applyAlignment="1">
      <alignment horizontal="center" wrapText="1"/>
    </xf>
    <xf numFmtId="0" fontId="22" fillId="0" borderId="24" xfId="187" applyFont="1" applyBorder="1" applyAlignment="1">
      <alignment horizontal="center" wrapText="1"/>
    </xf>
    <xf numFmtId="0" fontId="23" fillId="0" borderId="25" xfId="187" applyFont="1" applyBorder="1"/>
    <xf numFmtId="0" fontId="25" fillId="0" borderId="26" xfId="187" applyFont="1" applyBorder="1"/>
    <xf numFmtId="0" fontId="25" fillId="0" borderId="27" xfId="187" applyFont="1" applyBorder="1"/>
    <xf numFmtId="0" fontId="25" fillId="0" borderId="28" xfId="187" applyFont="1" applyBorder="1"/>
    <xf numFmtId="168" fontId="25" fillId="0" borderId="29" xfId="187" applyNumberFormat="1" applyFont="1" applyBorder="1"/>
    <xf numFmtId="0" fontId="25" fillId="0" borderId="29" xfId="187" applyFont="1" applyBorder="1"/>
    <xf numFmtId="0" fontId="23" fillId="0" borderId="30" xfId="187" applyFont="1" applyBorder="1"/>
    <xf numFmtId="0" fontId="25" fillId="0" borderId="31" xfId="187" applyFont="1" applyBorder="1"/>
    <xf numFmtId="0" fontId="25" fillId="0" borderId="21" xfId="187" applyFont="1" applyBorder="1"/>
    <xf numFmtId="0" fontId="25" fillId="0" borderId="32" xfId="187" applyFont="1" applyBorder="1"/>
    <xf numFmtId="168" fontId="25" fillId="0" borderId="33" xfId="187" applyNumberFormat="1" applyFont="1" applyBorder="1"/>
    <xf numFmtId="0" fontId="25" fillId="0" borderId="33" xfId="187" applyFont="1" applyBorder="1"/>
    <xf numFmtId="168" fontId="26" fillId="0" borderId="34" xfId="187" applyNumberFormat="1" applyFont="1" applyBorder="1"/>
    <xf numFmtId="0" fontId="23" fillId="0" borderId="0" xfId="187" applyFont="1"/>
    <xf numFmtId="0" fontId="25" fillId="0" borderId="0" xfId="187" applyFont="1"/>
    <xf numFmtId="0" fontId="21" fillId="0" borderId="35" xfId="187" applyFont="1" applyBorder="1" applyAlignment="1">
      <alignment vertical="top" wrapText="1"/>
    </xf>
    <xf numFmtId="0" fontId="42" fillId="0" borderId="26" xfId="187" applyBorder="1"/>
    <xf numFmtId="0" fontId="26" fillId="0" borderId="27" xfId="187" applyFont="1" applyBorder="1"/>
    <xf numFmtId="168" fontId="22" fillId="0" borderId="32" xfId="187" applyNumberFormat="1" applyFont="1" applyBorder="1" applyAlignment="1">
      <alignment horizontal="center" wrapText="1"/>
    </xf>
    <xf numFmtId="0" fontId="22" fillId="0" borderId="33" xfId="187" applyFont="1" applyBorder="1" applyAlignment="1">
      <alignment horizontal="center" wrapText="1"/>
    </xf>
    <xf numFmtId="0" fontId="42" fillId="0" borderId="30" xfId="187" applyBorder="1"/>
    <xf numFmtId="0" fontId="42" fillId="0" borderId="31" xfId="187" applyBorder="1"/>
    <xf numFmtId="0" fontId="42" fillId="0" borderId="21" xfId="187" applyBorder="1"/>
    <xf numFmtId="0" fontId="22" fillId="0" borderId="36" xfId="187" applyFont="1" applyBorder="1" applyAlignment="1">
      <alignment horizontal="center" wrapText="1"/>
    </xf>
    <xf numFmtId="0" fontId="42" fillId="0" borderId="37" xfId="187" applyBorder="1"/>
    <xf numFmtId="0" fontId="42" fillId="0" borderId="27" xfId="187" applyBorder="1"/>
    <xf numFmtId="0" fontId="27" fillId="0" borderId="30" xfId="187" applyFont="1" applyBorder="1"/>
    <xf numFmtId="168" fontId="26" fillId="0" borderId="21" xfId="187" applyNumberFormat="1" applyFont="1" applyBorder="1"/>
    <xf numFmtId="0" fontId="26" fillId="0" borderId="0" xfId="187" applyFont="1"/>
    <xf numFmtId="0" fontId="21" fillId="0" borderId="20" xfId="187" applyFont="1" applyBorder="1" applyAlignment="1">
      <alignment vertical="top" wrapText="1"/>
    </xf>
    <xf numFmtId="0" fontId="21" fillId="0" borderId="38" xfId="187" applyFont="1" applyBorder="1" applyAlignment="1">
      <alignment wrapText="1"/>
    </xf>
    <xf numFmtId="0" fontId="24" fillId="0" borderId="38" xfId="187" applyFont="1" applyBorder="1" applyAlignment="1">
      <alignment wrapText="1"/>
    </xf>
    <xf numFmtId="0" fontId="24" fillId="0" borderId="38" xfId="187" applyFont="1" applyBorder="1" applyAlignment="1">
      <alignment horizontal="center" wrapText="1"/>
    </xf>
    <xf numFmtId="167" fontId="22" fillId="0" borderId="38" xfId="187" applyNumberFormat="1" applyFont="1" applyBorder="1" applyAlignment="1">
      <alignment horizontal="center" wrapText="1"/>
    </xf>
    <xf numFmtId="167" fontId="22" fillId="0" borderId="38" xfId="187" applyNumberFormat="1" applyFont="1" applyBorder="1" applyAlignment="1">
      <alignment wrapText="1"/>
    </xf>
    <xf numFmtId="0" fontId="42" fillId="0" borderId="0" xfId="186"/>
    <xf numFmtId="0" fontId="20" fillId="0" borderId="0" xfId="186" applyFont="1"/>
    <xf numFmtId="0" fontId="21" fillId="0" borderId="21" xfId="186" applyFont="1" applyBorder="1" applyAlignment="1">
      <alignment horizontal="center" vertical="top" wrapText="1"/>
    </xf>
    <xf numFmtId="0" fontId="21" fillId="0" borderId="22" xfId="186" applyFont="1" applyBorder="1" applyAlignment="1">
      <alignment horizontal="center" vertical="top" wrapText="1"/>
    </xf>
    <xf numFmtId="167" fontId="22" fillId="0" borderId="21" xfId="186" applyNumberFormat="1" applyFont="1" applyBorder="1" applyAlignment="1">
      <alignment horizontal="center" wrapText="1"/>
    </xf>
    <xf numFmtId="0" fontId="21" fillId="0" borderId="22" xfId="186" applyFont="1" applyBorder="1" applyAlignment="1">
      <alignment vertical="top" wrapText="1"/>
    </xf>
    <xf numFmtId="0" fontId="23" fillId="0" borderId="21" xfId="186" applyFont="1" applyBorder="1" applyAlignment="1">
      <alignment wrapText="1"/>
    </xf>
    <xf numFmtId="0" fontId="24" fillId="0" borderId="21" xfId="186" applyFont="1" applyBorder="1" applyAlignment="1">
      <alignment wrapText="1"/>
    </xf>
    <xf numFmtId="0" fontId="24" fillId="0" borderId="21" xfId="186" applyFont="1" applyBorder="1" applyAlignment="1">
      <alignment horizontal="center" wrapText="1"/>
    </xf>
    <xf numFmtId="167" fontId="22" fillId="0" borderId="21" xfId="186" applyNumberFormat="1" applyFont="1" applyBorder="1" applyAlignment="1">
      <alignment wrapText="1"/>
    </xf>
    <xf numFmtId="0" fontId="21" fillId="0" borderId="21" xfId="186" applyFont="1" applyBorder="1" applyAlignment="1">
      <alignment wrapText="1"/>
    </xf>
    <xf numFmtId="167" fontId="42" fillId="0" borderId="0" xfId="186" applyNumberFormat="1"/>
    <xf numFmtId="0" fontId="22" fillId="0" borderId="21" xfId="186" applyFont="1" applyBorder="1" applyAlignment="1">
      <alignment horizontal="center" wrapText="1"/>
    </xf>
    <xf numFmtId="0" fontId="21" fillId="0" borderId="23" xfId="186" applyFont="1" applyBorder="1" applyAlignment="1">
      <alignment vertical="top" wrapText="1"/>
    </xf>
    <xf numFmtId="0" fontId="24" fillId="0" borderId="24" xfId="186" applyFont="1" applyBorder="1" applyAlignment="1">
      <alignment horizontal="center" wrapText="1"/>
    </xf>
    <xf numFmtId="0" fontId="22" fillId="0" borderId="24" xfId="186" applyFont="1" applyBorder="1" applyAlignment="1">
      <alignment horizontal="center" wrapText="1"/>
    </xf>
    <xf numFmtId="0" fontId="23" fillId="0" borderId="25" xfId="186" applyFont="1" applyBorder="1"/>
    <xf numFmtId="0" fontId="25" fillId="0" borderId="26" xfId="186" applyFont="1" applyBorder="1"/>
    <xf numFmtId="0" fontId="25" fillId="0" borderId="27" xfId="186" applyFont="1" applyBorder="1"/>
    <xf numFmtId="0" fontId="25" fillId="0" borderId="28" xfId="186" applyFont="1" applyBorder="1"/>
    <xf numFmtId="168" fontId="25" fillId="0" borderId="29" xfId="186" applyNumberFormat="1" applyFont="1" applyBorder="1"/>
    <xf numFmtId="0" fontId="25" fillId="0" borderId="29" xfId="186" applyFont="1" applyBorder="1"/>
    <xf numFmtId="0" fontId="23" fillId="0" borderId="30" xfId="186" applyFont="1" applyBorder="1"/>
    <xf numFmtId="0" fontId="25" fillId="0" borderId="31" xfId="186" applyFont="1" applyBorder="1"/>
    <xf numFmtId="0" fontId="25" fillId="0" borderId="21" xfId="186" applyFont="1" applyBorder="1"/>
    <xf numFmtId="0" fontId="25" fillId="0" borderId="32" xfId="186" applyFont="1" applyBorder="1"/>
    <xf numFmtId="168" fontId="25" fillId="0" borderId="33" xfId="186" applyNumberFormat="1" applyFont="1" applyBorder="1"/>
    <xf numFmtId="0" fontId="25" fillId="0" borderId="33" xfId="186" applyFont="1" applyBorder="1"/>
    <xf numFmtId="168" fontId="26" fillId="0" borderId="34" xfId="186" applyNumberFormat="1" applyFont="1" applyBorder="1"/>
    <xf numFmtId="0" fontId="23" fillId="0" borderId="0" xfId="186" applyFont="1"/>
    <xf numFmtId="0" fontId="25" fillId="0" borderId="0" xfId="186" applyFont="1"/>
    <xf numFmtId="0" fontId="21" fillId="0" borderId="35" xfId="186" applyFont="1" applyBorder="1" applyAlignment="1">
      <alignment vertical="top" wrapText="1"/>
    </xf>
    <xf numFmtId="0" fontId="42" fillId="0" borderId="26" xfId="186" applyBorder="1"/>
    <xf numFmtId="0" fontId="26" fillId="0" borderId="27" xfId="186" applyFont="1" applyBorder="1"/>
    <xf numFmtId="168" fontId="22" fillId="0" borderId="32" xfId="186" applyNumberFormat="1" applyFont="1" applyBorder="1" applyAlignment="1">
      <alignment horizontal="center" wrapText="1"/>
    </xf>
    <xf numFmtId="0" fontId="22" fillId="0" borderId="33" xfId="186" applyFont="1" applyBorder="1" applyAlignment="1">
      <alignment horizontal="center" wrapText="1"/>
    </xf>
    <xf numFmtId="0" fontId="42" fillId="0" borderId="30" xfId="186" applyBorder="1"/>
    <xf numFmtId="0" fontId="42" fillId="0" borderId="31" xfId="186" applyBorder="1"/>
    <xf numFmtId="0" fontId="42" fillId="0" borderId="21" xfId="186" applyBorder="1"/>
    <xf numFmtId="0" fontId="22" fillId="0" borderId="36" xfId="186" applyFont="1" applyBorder="1" applyAlignment="1">
      <alignment horizontal="center" wrapText="1"/>
    </xf>
    <xf numFmtId="0" fontId="42" fillId="0" borderId="37" xfId="186" applyBorder="1"/>
    <xf numFmtId="0" fontId="42" fillId="0" borderId="27" xfId="186" applyBorder="1"/>
    <xf numFmtId="0" fontId="27" fillId="0" borderId="30" xfId="186" applyFont="1" applyBorder="1"/>
    <xf numFmtId="168" fontId="26" fillId="0" borderId="21" xfId="186" applyNumberFormat="1" applyFont="1" applyBorder="1"/>
    <xf numFmtId="0" fontId="26" fillId="0" borderId="0" xfId="186" applyFont="1"/>
    <xf numFmtId="0" fontId="21" fillId="0" borderId="20" xfId="186" applyFont="1" applyBorder="1" applyAlignment="1">
      <alignment vertical="top" wrapText="1"/>
    </xf>
    <xf numFmtId="0" fontId="21" fillId="0" borderId="38" xfId="186" applyFont="1" applyBorder="1" applyAlignment="1">
      <alignment wrapText="1"/>
    </xf>
    <xf numFmtId="0" fontId="24" fillId="0" borderId="38" xfId="186" applyFont="1" applyBorder="1" applyAlignment="1">
      <alignment wrapText="1"/>
    </xf>
    <xf numFmtId="0" fontId="24" fillId="0" borderId="38" xfId="186" applyFont="1" applyBorder="1" applyAlignment="1">
      <alignment horizontal="center" wrapText="1"/>
    </xf>
    <xf numFmtId="167" fontId="22" fillId="47" borderId="38" xfId="186" applyNumberFormat="1" applyFont="1" applyFill="1" applyBorder="1" applyAlignment="1">
      <alignment horizontal="center" wrapText="1"/>
    </xf>
    <xf numFmtId="167" fontId="22" fillId="47" borderId="38" xfId="186" applyNumberFormat="1" applyFont="1" applyFill="1" applyBorder="1" applyAlignment="1">
      <alignment wrapText="1"/>
    </xf>
    <xf numFmtId="167" fontId="22" fillId="47" borderId="21" xfId="186" applyNumberFormat="1" applyFont="1" applyFill="1" applyBorder="1" applyAlignment="1">
      <alignment horizontal="center" wrapText="1"/>
    </xf>
    <xf numFmtId="167" fontId="22" fillId="47" borderId="21" xfId="186" applyNumberFormat="1" applyFont="1" applyFill="1" applyBorder="1" applyAlignment="1">
      <alignment wrapText="1"/>
    </xf>
    <xf numFmtId="167" fontId="22" fillId="0" borderId="38" xfId="186" applyNumberFormat="1" applyFont="1" applyBorder="1" applyAlignment="1">
      <alignment horizontal="center" wrapText="1"/>
    </xf>
    <xf numFmtId="167" fontId="22" fillId="0" borderId="38" xfId="186" applyNumberFormat="1" applyFont="1" applyBorder="1" applyAlignment="1">
      <alignment wrapText="1"/>
    </xf>
    <xf numFmtId="0" fontId="42" fillId="0" borderId="0" xfId="185"/>
    <xf numFmtId="0" fontId="20" fillId="0" borderId="0" xfId="185" applyFont="1"/>
    <xf numFmtId="0" fontId="21" fillId="0" borderId="21" xfId="185" applyFont="1" applyBorder="1" applyAlignment="1">
      <alignment horizontal="center" vertical="top" wrapText="1"/>
    </xf>
    <xf numFmtId="0" fontId="21" fillId="0" borderId="22" xfId="185" applyFont="1" applyBorder="1" applyAlignment="1">
      <alignment horizontal="center" vertical="top" wrapText="1"/>
    </xf>
    <xf numFmtId="167" fontId="22" fillId="0" borderId="21" xfId="185" applyNumberFormat="1" applyFont="1" applyBorder="1" applyAlignment="1">
      <alignment horizontal="center" wrapText="1"/>
    </xf>
    <xf numFmtId="0" fontId="21" fillId="0" borderId="22" xfId="185" applyFont="1" applyBorder="1" applyAlignment="1">
      <alignment vertical="top" wrapText="1"/>
    </xf>
    <xf numFmtId="0" fontId="23" fillId="0" borderId="21" xfId="185" applyFont="1" applyBorder="1" applyAlignment="1">
      <alignment wrapText="1"/>
    </xf>
    <xf numFmtId="0" fontId="24" fillId="0" borderId="21" xfId="185" applyFont="1" applyBorder="1" applyAlignment="1">
      <alignment wrapText="1"/>
    </xf>
    <xf numFmtId="0" fontId="24" fillId="0" borderId="21" xfId="185" applyFont="1" applyBorder="1" applyAlignment="1">
      <alignment horizontal="center" wrapText="1"/>
    </xf>
    <xf numFmtId="167" fontId="22" fillId="0" borderId="21" xfId="185" applyNumberFormat="1" applyFont="1" applyBorder="1" applyAlignment="1">
      <alignment wrapText="1"/>
    </xf>
    <xf numFmtId="0" fontId="21" fillId="0" borderId="21" xfId="185" applyFont="1" applyBorder="1" applyAlignment="1">
      <alignment wrapText="1"/>
    </xf>
    <xf numFmtId="167" fontId="42" fillId="0" borderId="0" xfId="185" applyNumberFormat="1"/>
    <xf numFmtId="0" fontId="22" fillId="0" borderId="21" xfId="185" applyFont="1" applyBorder="1" applyAlignment="1">
      <alignment horizontal="center" wrapText="1"/>
    </xf>
    <xf numFmtId="0" fontId="21" fillId="0" borderId="23" xfId="185" applyFont="1" applyBorder="1" applyAlignment="1">
      <alignment vertical="top" wrapText="1"/>
    </xf>
    <xf numFmtId="0" fontId="24" fillId="0" borderId="24" xfId="185" applyFont="1" applyBorder="1" applyAlignment="1">
      <alignment horizontal="center" wrapText="1"/>
    </xf>
    <xf numFmtId="0" fontId="22" fillId="0" borderId="24" xfId="185" applyFont="1" applyBorder="1" applyAlignment="1">
      <alignment horizontal="center" wrapText="1"/>
    </xf>
    <xf numFmtId="0" fontId="23" fillId="0" borderId="25" xfId="185" applyFont="1" applyBorder="1"/>
    <xf numFmtId="0" fontId="25" fillId="0" borderId="26" xfId="185" applyFont="1" applyBorder="1"/>
    <xf numFmtId="0" fontId="25" fillId="0" borderId="27" xfId="185" applyFont="1" applyBorder="1"/>
    <xf numFmtId="0" fontId="25" fillId="0" borderId="28" xfId="185" applyFont="1" applyBorder="1"/>
    <xf numFmtId="168" fontId="25" fillId="0" borderId="29" xfId="185" applyNumberFormat="1" applyFont="1" applyBorder="1"/>
    <xf numFmtId="0" fontId="25" fillId="0" borderId="29" xfId="185" applyFont="1" applyBorder="1"/>
    <xf numFmtId="0" fontId="23" fillId="0" borderId="30" xfId="185" applyFont="1" applyBorder="1"/>
    <xf numFmtId="0" fontId="25" fillId="0" borderId="31" xfId="185" applyFont="1" applyBorder="1"/>
    <xf numFmtId="0" fontId="25" fillId="0" borderId="21" xfId="185" applyFont="1" applyBorder="1"/>
    <xf numFmtId="0" fontId="25" fillId="0" borderId="32" xfId="185" applyFont="1" applyBorder="1"/>
    <xf numFmtId="168" fontId="25" fillId="0" borderId="33" xfId="185" applyNumberFormat="1" applyFont="1" applyBorder="1"/>
    <xf numFmtId="0" fontId="25" fillId="0" borderId="33" xfId="185" applyFont="1" applyBorder="1"/>
    <xf numFmtId="168" fontId="26" fillId="0" borderId="34" xfId="185" applyNumberFormat="1" applyFont="1" applyBorder="1"/>
    <xf numFmtId="0" fontId="23" fillId="0" borderId="0" xfId="185" applyFont="1"/>
    <xf numFmtId="0" fontId="25" fillId="0" borderId="0" xfId="185" applyFont="1"/>
    <xf numFmtId="0" fontId="21" fillId="0" borderId="35" xfId="185" applyFont="1" applyBorder="1" applyAlignment="1">
      <alignment vertical="top" wrapText="1"/>
    </xf>
    <xf numFmtId="0" fontId="42" fillId="0" borderId="26" xfId="185" applyBorder="1"/>
    <xf numFmtId="0" fontId="26" fillId="0" borderId="27" xfId="185" applyFont="1" applyBorder="1"/>
    <xf numFmtId="168" fontId="22" fillId="0" borderId="32" xfId="185" applyNumberFormat="1" applyFont="1" applyBorder="1" applyAlignment="1">
      <alignment horizontal="center" wrapText="1"/>
    </xf>
    <xf numFmtId="0" fontId="22" fillId="0" borderId="33" xfId="185" applyFont="1" applyBorder="1" applyAlignment="1">
      <alignment horizontal="center" wrapText="1"/>
    </xf>
    <xf numFmtId="0" fontId="42" fillId="0" borderId="30" xfId="185" applyBorder="1"/>
    <xf numFmtId="0" fontId="42" fillId="0" borderId="31" xfId="185" applyBorder="1"/>
    <xf numFmtId="0" fontId="42" fillId="0" borderId="21" xfId="185" applyBorder="1"/>
    <xf numFmtId="168" fontId="22" fillId="0" borderId="36" xfId="185" applyNumberFormat="1" applyFont="1" applyBorder="1" applyAlignment="1">
      <alignment horizontal="center" wrapText="1"/>
    </xf>
    <xf numFmtId="0" fontId="42" fillId="0" borderId="37" xfId="185" applyBorder="1"/>
    <xf numFmtId="0" fontId="42" fillId="0" borderId="27" xfId="185" applyBorder="1"/>
    <xf numFmtId="0" fontId="27" fillId="0" borderId="30" xfId="185" applyFont="1" applyBorder="1"/>
    <xf numFmtId="168" fontId="26" fillId="0" borderId="21" xfId="185" applyNumberFormat="1" applyFont="1" applyBorder="1"/>
    <xf numFmtId="0" fontId="26" fillId="0" borderId="0" xfId="185" applyFont="1"/>
    <xf numFmtId="0" fontId="21" fillId="0" borderId="20" xfId="185" applyFont="1" applyBorder="1" applyAlignment="1">
      <alignment vertical="top" wrapText="1"/>
    </xf>
    <xf numFmtId="0" fontId="21" fillId="0" borderId="38" xfId="185" applyFont="1" applyBorder="1" applyAlignment="1">
      <alignment wrapText="1"/>
    </xf>
    <xf numFmtId="0" fontId="24" fillId="0" borderId="38" xfId="185" applyFont="1" applyBorder="1" applyAlignment="1">
      <alignment wrapText="1"/>
    </xf>
    <xf numFmtId="0" fontId="24" fillId="0" borderId="38" xfId="185" applyFont="1" applyBorder="1" applyAlignment="1">
      <alignment horizontal="center" wrapText="1"/>
    </xf>
    <xf numFmtId="167" fontId="22" fillId="47" borderId="38" xfId="185" applyNumberFormat="1" applyFont="1" applyFill="1" applyBorder="1" applyAlignment="1">
      <alignment horizontal="center" wrapText="1"/>
    </xf>
    <xf numFmtId="167" fontId="22" fillId="47" borderId="38" xfId="185" applyNumberFormat="1" applyFont="1" applyFill="1" applyBorder="1" applyAlignment="1">
      <alignment wrapText="1"/>
    </xf>
    <xf numFmtId="167" fontId="22" fillId="47" borderId="21" xfId="185" applyNumberFormat="1" applyFont="1" applyFill="1" applyBorder="1" applyAlignment="1">
      <alignment horizontal="center" wrapText="1"/>
    </xf>
    <xf numFmtId="167" fontId="22" fillId="47" borderId="21" xfId="185" applyNumberFormat="1" applyFont="1" applyFill="1" applyBorder="1" applyAlignment="1">
      <alignment wrapText="1"/>
    </xf>
    <xf numFmtId="167" fontId="22" fillId="0" borderId="38" xfId="185" applyNumberFormat="1" applyFont="1" applyBorder="1" applyAlignment="1">
      <alignment horizontal="center" wrapText="1"/>
    </xf>
    <xf numFmtId="167" fontId="22" fillId="0" borderId="38" xfId="185" applyNumberFormat="1" applyFont="1" applyBorder="1" applyAlignment="1">
      <alignment wrapText="1"/>
    </xf>
    <xf numFmtId="0" fontId="42" fillId="0" borderId="0" xfId="183"/>
    <xf numFmtId="0" fontId="20" fillId="0" borderId="0" xfId="183" applyFont="1"/>
    <xf numFmtId="0" fontId="21" fillId="0" borderId="21" xfId="183" applyFont="1" applyBorder="1" applyAlignment="1">
      <alignment horizontal="center" vertical="top" wrapText="1"/>
    </xf>
    <xf numFmtId="0" fontId="21" fillId="0" borderId="22" xfId="183" applyFont="1" applyBorder="1" applyAlignment="1">
      <alignment horizontal="center" vertical="top" wrapText="1"/>
    </xf>
    <xf numFmtId="167" fontId="22" fillId="0" borderId="21" xfId="183" applyNumberFormat="1" applyFont="1" applyBorder="1" applyAlignment="1">
      <alignment horizontal="center" wrapText="1"/>
    </xf>
    <xf numFmtId="0" fontId="21" fillId="0" borderId="22" xfId="183" applyFont="1" applyBorder="1" applyAlignment="1">
      <alignment vertical="top" wrapText="1"/>
    </xf>
    <xf numFmtId="0" fontId="23" fillId="0" borderId="21" xfId="183" applyFont="1" applyBorder="1" applyAlignment="1">
      <alignment wrapText="1"/>
    </xf>
    <xf numFmtId="0" fontId="24" fillId="0" borderId="21" xfId="183" applyFont="1" applyBorder="1" applyAlignment="1">
      <alignment wrapText="1"/>
    </xf>
    <xf numFmtId="0" fontId="24" fillId="0" borderId="21" xfId="183" applyFont="1" applyBorder="1" applyAlignment="1">
      <alignment horizontal="center" wrapText="1"/>
    </xf>
    <xf numFmtId="167" fontId="22" fillId="0" borderId="21" xfId="183" applyNumberFormat="1" applyFont="1" applyBorder="1" applyAlignment="1">
      <alignment wrapText="1"/>
    </xf>
    <xf numFmtId="0" fontId="21" fillId="0" borderId="21" xfId="183" applyFont="1" applyBorder="1" applyAlignment="1">
      <alignment wrapText="1"/>
    </xf>
    <xf numFmtId="167" fontId="42" fillId="0" borderId="0" xfId="183" applyNumberFormat="1"/>
    <xf numFmtId="0" fontId="22" fillId="0" borderId="21" xfId="183" applyFont="1" applyBorder="1" applyAlignment="1">
      <alignment horizontal="center" wrapText="1"/>
    </xf>
    <xf numFmtId="0" fontId="21" fillId="0" borderId="23" xfId="183" applyFont="1" applyBorder="1" applyAlignment="1">
      <alignment vertical="top" wrapText="1"/>
    </xf>
    <xf numFmtId="0" fontId="24" fillId="0" borderId="24" xfId="183" applyFont="1" applyBorder="1" applyAlignment="1">
      <alignment horizontal="center" wrapText="1"/>
    </xf>
    <xf numFmtId="0" fontId="22" fillId="0" borderId="24" xfId="183" applyFont="1" applyBorder="1" applyAlignment="1">
      <alignment horizontal="center" wrapText="1"/>
    </xf>
    <xf numFmtId="0" fontId="23" fillId="0" borderId="25" xfId="183" applyFont="1" applyBorder="1"/>
    <xf numFmtId="0" fontId="25" fillId="0" borderId="26" xfId="183" applyFont="1" applyBorder="1"/>
    <xf numFmtId="0" fontId="25" fillId="0" borderId="27" xfId="183" applyFont="1" applyBorder="1"/>
    <xf numFmtId="0" fontId="25" fillId="0" borderId="28" xfId="183" applyFont="1" applyBorder="1"/>
    <xf numFmtId="168" fontId="25" fillId="0" borderId="29" xfId="183" applyNumberFormat="1" applyFont="1" applyBorder="1"/>
    <xf numFmtId="0" fontId="25" fillId="0" borderId="29" xfId="183" applyFont="1" applyBorder="1"/>
    <xf numFmtId="0" fontId="23" fillId="0" borderId="30" xfId="183" applyFont="1" applyBorder="1"/>
    <xf numFmtId="0" fontId="25" fillId="0" borderId="31" xfId="183" applyFont="1" applyBorder="1"/>
    <xf numFmtId="0" fontId="25" fillId="0" borderId="21" xfId="183" applyFont="1" applyBorder="1"/>
    <xf numFmtId="0" fontId="25" fillId="0" borderId="32" xfId="183" applyFont="1" applyBorder="1"/>
    <xf numFmtId="168" fontId="25" fillId="0" borderId="33" xfId="183" applyNumberFormat="1" applyFont="1" applyBorder="1"/>
    <xf numFmtId="0" fontId="25" fillId="0" borderId="33" xfId="183" applyFont="1" applyBorder="1"/>
    <xf numFmtId="168" fontId="26" fillId="0" borderId="34" xfId="183" applyNumberFormat="1" applyFont="1" applyBorder="1"/>
    <xf numFmtId="0" fontId="23" fillId="0" borderId="0" xfId="183" applyFont="1"/>
    <xf numFmtId="0" fontId="25" fillId="0" borderId="0" xfId="183" applyFont="1"/>
    <xf numFmtId="0" fontId="21" fillId="0" borderId="35" xfId="183" applyFont="1" applyBorder="1" applyAlignment="1">
      <alignment vertical="top" wrapText="1"/>
    </xf>
    <xf numFmtId="0" fontId="42" fillId="0" borderId="26" xfId="183" applyBorder="1"/>
    <xf numFmtId="0" fontId="26" fillId="0" borderId="27" xfId="183" applyFont="1" applyBorder="1"/>
    <xf numFmtId="168" fontId="22" fillId="0" borderId="32" xfId="183" applyNumberFormat="1" applyFont="1" applyBorder="1" applyAlignment="1">
      <alignment horizontal="center" wrapText="1"/>
    </xf>
    <xf numFmtId="0" fontId="22" fillId="0" borderId="33" xfId="183" applyFont="1" applyBorder="1" applyAlignment="1">
      <alignment horizontal="center" wrapText="1"/>
    </xf>
    <xf numFmtId="0" fontId="42" fillId="0" borderId="30" xfId="183" applyBorder="1"/>
    <xf numFmtId="0" fontId="42" fillId="0" borderId="31" xfId="183" applyBorder="1"/>
    <xf numFmtId="0" fontId="42" fillId="0" borderId="21" xfId="183" applyBorder="1"/>
    <xf numFmtId="0" fontId="22" fillId="0" borderId="36" xfId="183" applyFont="1" applyBorder="1" applyAlignment="1">
      <alignment horizontal="center" wrapText="1"/>
    </xf>
    <xf numFmtId="0" fontId="42" fillId="0" borderId="37" xfId="183" applyBorder="1"/>
    <xf numFmtId="0" fontId="42" fillId="0" borderId="27" xfId="183" applyBorder="1"/>
    <xf numFmtId="0" fontId="27" fillId="0" borderId="30" xfId="183" applyFont="1" applyBorder="1"/>
    <xf numFmtId="168" fontId="26" fillId="0" borderId="21" xfId="183" applyNumberFormat="1" applyFont="1" applyBorder="1"/>
    <xf numFmtId="0" fontId="26" fillId="0" borderId="0" xfId="183" applyFont="1"/>
    <xf numFmtId="0" fontId="21" fillId="0" borderId="20" xfId="183" applyFont="1" applyBorder="1" applyAlignment="1">
      <alignment vertical="top" wrapText="1"/>
    </xf>
    <xf numFmtId="0" fontId="21" fillId="0" borderId="38" xfId="183" applyFont="1" applyBorder="1" applyAlignment="1">
      <alignment wrapText="1"/>
    </xf>
    <xf numFmtId="0" fontId="24" fillId="0" borderId="38" xfId="183" applyFont="1" applyBorder="1" applyAlignment="1">
      <alignment wrapText="1"/>
    </xf>
    <xf numFmtId="0" fontId="24" fillId="0" borderId="38" xfId="183" applyFont="1" applyBorder="1" applyAlignment="1">
      <alignment horizontal="center" wrapText="1"/>
    </xf>
    <xf numFmtId="167" fontId="22" fillId="0" borderId="38" xfId="183" applyNumberFormat="1" applyFont="1" applyBorder="1" applyAlignment="1">
      <alignment horizontal="center" wrapText="1"/>
    </xf>
    <xf numFmtId="167" fontId="22" fillId="0" borderId="38" xfId="183" applyNumberFormat="1" applyFont="1" applyBorder="1" applyAlignment="1">
      <alignment wrapText="1"/>
    </xf>
    <xf numFmtId="0" fontId="42" fillId="0" borderId="0" xfId="191"/>
    <xf numFmtId="0" fontId="20" fillId="0" borderId="0" xfId="191" applyFont="1"/>
    <xf numFmtId="0" fontId="21" fillId="0" borderId="21" xfId="191" applyFont="1" applyBorder="1" applyAlignment="1">
      <alignment horizontal="center" vertical="top" wrapText="1"/>
    </xf>
    <xf numFmtId="0" fontId="21" fillId="0" borderId="22" xfId="191" applyFont="1" applyBorder="1" applyAlignment="1">
      <alignment horizontal="center" vertical="top" wrapText="1"/>
    </xf>
    <xf numFmtId="167" fontId="22" fillId="0" borderId="21" xfId="191" applyNumberFormat="1" applyFont="1" applyBorder="1" applyAlignment="1">
      <alignment horizontal="center" wrapText="1"/>
    </xf>
    <xf numFmtId="0" fontId="21" fillId="0" borderId="22" xfId="191" applyFont="1" applyBorder="1" applyAlignment="1">
      <alignment vertical="top" wrapText="1"/>
    </xf>
    <xf numFmtId="0" fontId="23" fillId="0" borderId="21" xfId="191" applyFont="1" applyBorder="1" applyAlignment="1">
      <alignment wrapText="1"/>
    </xf>
    <xf numFmtId="0" fontId="24" fillId="0" borderId="21" xfId="191" applyFont="1" applyBorder="1" applyAlignment="1">
      <alignment wrapText="1"/>
    </xf>
    <xf numFmtId="0" fontId="24" fillId="0" borderId="21" xfId="191" applyFont="1" applyBorder="1" applyAlignment="1">
      <alignment horizontal="center" wrapText="1"/>
    </xf>
    <xf numFmtId="167" fontId="22" fillId="0" borderId="21" xfId="191" applyNumberFormat="1" applyFont="1" applyBorder="1" applyAlignment="1">
      <alignment wrapText="1"/>
    </xf>
    <xf numFmtId="0" fontId="21" fillId="0" borderId="21" xfId="191" applyFont="1" applyBorder="1" applyAlignment="1">
      <alignment wrapText="1"/>
    </xf>
    <xf numFmtId="167" fontId="42" fillId="0" borderId="0" xfId="191" applyNumberFormat="1"/>
    <xf numFmtId="0" fontId="22" fillId="0" borderId="21" xfId="191" applyFont="1" applyBorder="1" applyAlignment="1">
      <alignment horizontal="center" wrapText="1"/>
    </xf>
    <xf numFmtId="0" fontId="21" fillId="0" borderId="23" xfId="191" applyFont="1" applyBorder="1" applyAlignment="1">
      <alignment vertical="top" wrapText="1"/>
    </xf>
    <xf numFmtId="0" fontId="24" fillId="0" borderId="24" xfId="191" applyFont="1" applyBorder="1" applyAlignment="1">
      <alignment horizontal="center" wrapText="1"/>
    </xf>
    <xf numFmtId="0" fontId="22" fillId="0" borderId="24" xfId="191" applyFont="1" applyBorder="1" applyAlignment="1">
      <alignment horizontal="center" wrapText="1"/>
    </xf>
    <xf numFmtId="0" fontId="23" fillId="0" borderId="25" xfId="191" applyFont="1" applyBorder="1"/>
    <xf numFmtId="0" fontId="25" fillId="0" borderId="26" xfId="191" applyFont="1" applyBorder="1"/>
    <xf numFmtId="0" fontId="25" fillId="0" borderId="27" xfId="191" applyFont="1" applyBorder="1"/>
    <xf numFmtId="0" fontId="25" fillId="0" borderId="28" xfId="191" applyFont="1" applyBorder="1"/>
    <xf numFmtId="168" fontId="25" fillId="0" borderId="29" xfId="191" applyNumberFormat="1" applyFont="1" applyBorder="1"/>
    <xf numFmtId="0" fontId="25" fillId="0" borderId="29" xfId="191" applyFont="1" applyBorder="1"/>
    <xf numFmtId="0" fontId="23" fillId="0" borderId="30" xfId="191" applyFont="1" applyBorder="1"/>
    <xf numFmtId="0" fontId="25" fillId="0" borderId="31" xfId="191" applyFont="1" applyBorder="1"/>
    <xf numFmtId="0" fontId="25" fillId="0" borderId="21" xfId="191" applyFont="1" applyBorder="1"/>
    <xf numFmtId="0" fontId="25" fillId="0" borderId="32" xfId="191" applyFont="1" applyBorder="1"/>
    <xf numFmtId="168" fontId="25" fillId="0" borderId="33" xfId="191" applyNumberFormat="1" applyFont="1" applyBorder="1"/>
    <xf numFmtId="0" fontId="25" fillId="0" borderId="33" xfId="191" applyFont="1" applyBorder="1"/>
    <xf numFmtId="168" fontId="26" fillId="0" borderId="34" xfId="191" applyNumberFormat="1" applyFont="1" applyBorder="1"/>
    <xf numFmtId="0" fontId="23" fillId="0" borderId="0" xfId="191" applyFont="1"/>
    <xf numFmtId="0" fontId="25" fillId="0" borderId="0" xfId="191" applyFont="1"/>
    <xf numFmtId="0" fontId="21" fillId="0" borderId="35" xfId="191" applyFont="1" applyBorder="1" applyAlignment="1">
      <alignment vertical="top" wrapText="1"/>
    </xf>
    <xf numFmtId="0" fontId="42" fillId="0" borderId="26" xfId="191" applyBorder="1"/>
    <xf numFmtId="0" fontId="26" fillId="0" borderId="27" xfId="191" applyFont="1" applyBorder="1"/>
    <xf numFmtId="168" fontId="22" fillId="0" borderId="32" xfId="191" applyNumberFormat="1" applyFont="1" applyBorder="1" applyAlignment="1">
      <alignment horizontal="center" wrapText="1"/>
    </xf>
    <xf numFmtId="0" fontId="22" fillId="0" borderId="33" xfId="191" applyFont="1" applyBorder="1" applyAlignment="1">
      <alignment horizontal="center" wrapText="1"/>
    </xf>
    <xf numFmtId="0" fontId="42" fillId="0" borderId="30" xfId="191" applyBorder="1"/>
    <xf numFmtId="0" fontId="42" fillId="0" borderId="31" xfId="191" applyBorder="1"/>
    <xf numFmtId="0" fontId="42" fillId="0" borderId="21" xfId="191" applyBorder="1"/>
    <xf numFmtId="168" fontId="22" fillId="0" borderId="36" xfId="191" applyNumberFormat="1" applyFont="1" applyBorder="1" applyAlignment="1">
      <alignment horizontal="center" wrapText="1"/>
    </xf>
    <xf numFmtId="0" fontId="42" fillId="0" borderId="37" xfId="191" applyBorder="1"/>
    <xf numFmtId="0" fontId="42" fillId="0" borderId="27" xfId="191" applyBorder="1"/>
    <xf numFmtId="0" fontId="27" fillId="0" borderId="30" xfId="191" applyFont="1" applyBorder="1"/>
    <xf numFmtId="168" fontId="26" fillId="0" borderId="21" xfId="191" applyNumberFormat="1" applyFont="1" applyBorder="1"/>
    <xf numFmtId="0" fontId="26" fillId="0" borderId="0" xfId="191" applyFont="1"/>
    <xf numFmtId="0" fontId="21" fillId="0" borderId="20" xfId="191" applyFont="1" applyBorder="1" applyAlignment="1">
      <alignment vertical="top" wrapText="1"/>
    </xf>
    <xf numFmtId="0" fontId="21" fillId="0" borderId="38" xfId="191" applyFont="1" applyBorder="1" applyAlignment="1">
      <alignment wrapText="1"/>
    </xf>
    <xf numFmtId="0" fontId="24" fillId="0" borderId="38" xfId="191" applyFont="1" applyBorder="1" applyAlignment="1">
      <alignment wrapText="1"/>
    </xf>
    <xf numFmtId="0" fontId="24" fillId="0" borderId="38" xfId="191" applyFont="1" applyBorder="1" applyAlignment="1">
      <alignment horizontal="center" wrapText="1"/>
    </xf>
    <xf numFmtId="167" fontId="22" fillId="0" borderId="38" xfId="191" applyNumberFormat="1" applyFont="1" applyBorder="1" applyAlignment="1">
      <alignment horizontal="center" wrapText="1"/>
    </xf>
    <xf numFmtId="167" fontId="22" fillId="0" borderId="38" xfId="191" applyNumberFormat="1" applyFont="1" applyBorder="1" applyAlignment="1">
      <alignment wrapText="1"/>
    </xf>
    <xf numFmtId="0" fontId="42" fillId="0" borderId="0" xfId="190"/>
    <xf numFmtId="0" fontId="20" fillId="0" borderId="0" xfId="190" applyFont="1"/>
    <xf numFmtId="0" fontId="21" fillId="0" borderId="21" xfId="190" applyFont="1" applyBorder="1" applyAlignment="1">
      <alignment horizontal="center" vertical="top" wrapText="1"/>
    </xf>
    <xf numFmtId="0" fontId="21" fillId="0" borderId="22" xfId="190" applyFont="1" applyBorder="1" applyAlignment="1">
      <alignment horizontal="center" vertical="top" wrapText="1"/>
    </xf>
    <xf numFmtId="167" fontId="22" fillId="0" borderId="21" xfId="190" applyNumberFormat="1" applyFont="1" applyBorder="1" applyAlignment="1">
      <alignment horizontal="center" wrapText="1"/>
    </xf>
    <xf numFmtId="0" fontId="21" fillId="0" borderId="22" xfId="190" applyFont="1" applyBorder="1" applyAlignment="1">
      <alignment vertical="top" wrapText="1"/>
    </xf>
    <xf numFmtId="0" fontId="23" fillId="0" borderId="21" xfId="190" applyFont="1" applyBorder="1" applyAlignment="1">
      <alignment wrapText="1"/>
    </xf>
    <xf numFmtId="0" fontId="24" fillId="0" borderId="21" xfId="190" applyFont="1" applyBorder="1" applyAlignment="1">
      <alignment wrapText="1"/>
    </xf>
    <xf numFmtId="0" fontId="24" fillId="0" borderId="21" xfId="190" applyFont="1" applyBorder="1" applyAlignment="1">
      <alignment horizontal="center" wrapText="1"/>
    </xf>
    <xf numFmtId="167" fontId="22" fillId="0" borderId="21" xfId="190" applyNumberFormat="1" applyFont="1" applyBorder="1" applyAlignment="1">
      <alignment wrapText="1"/>
    </xf>
    <xf numFmtId="0" fontId="21" fillId="0" borderId="21" xfId="190" applyFont="1" applyBorder="1" applyAlignment="1">
      <alignment wrapText="1"/>
    </xf>
    <xf numFmtId="167" fontId="42" fillId="0" borderId="0" xfId="190" applyNumberFormat="1"/>
    <xf numFmtId="0" fontId="22" fillId="0" borderId="21" xfId="190" applyFont="1" applyBorder="1" applyAlignment="1">
      <alignment horizontal="center" wrapText="1"/>
    </xf>
    <xf numFmtId="0" fontId="21" fillId="0" borderId="23" xfId="190" applyFont="1" applyBorder="1" applyAlignment="1">
      <alignment vertical="top" wrapText="1"/>
    </xf>
    <xf numFmtId="0" fontId="24" fillId="0" borderId="24" xfId="190" applyFont="1" applyBorder="1" applyAlignment="1">
      <alignment horizontal="center" wrapText="1"/>
    </xf>
    <xf numFmtId="0" fontId="22" fillId="0" borderId="24" xfId="190" applyFont="1" applyBorder="1" applyAlignment="1">
      <alignment horizontal="center" wrapText="1"/>
    </xf>
    <xf numFmtId="0" fontId="23" fillId="0" borderId="25" xfId="190" applyFont="1" applyBorder="1"/>
    <xf numFmtId="0" fontId="25" fillId="0" borderId="26" xfId="190" applyFont="1" applyBorder="1"/>
    <xf numFmtId="0" fontId="25" fillId="0" borderId="27" xfId="190" applyFont="1" applyBorder="1"/>
    <xf numFmtId="0" fontId="25" fillId="0" borderId="28" xfId="190" applyFont="1" applyBorder="1"/>
    <xf numFmtId="168" fontId="25" fillId="0" borderId="29" xfId="190" applyNumberFormat="1" applyFont="1" applyBorder="1"/>
    <xf numFmtId="0" fontId="25" fillId="0" borderId="29" xfId="190" applyFont="1" applyBorder="1"/>
    <xf numFmtId="0" fontId="23" fillId="0" borderId="30" xfId="190" applyFont="1" applyBorder="1"/>
    <xf numFmtId="0" fontId="25" fillId="0" borderId="31" xfId="190" applyFont="1" applyBorder="1"/>
    <xf numFmtId="0" fontId="25" fillId="0" borderId="21" xfId="190" applyFont="1" applyBorder="1"/>
    <xf numFmtId="0" fontId="25" fillId="0" borderId="32" xfId="190" applyFont="1" applyBorder="1"/>
    <xf numFmtId="168" fontId="25" fillId="0" borderId="33" xfId="190" applyNumberFormat="1" applyFont="1" applyBorder="1"/>
    <xf numFmtId="0" fontId="25" fillId="0" borderId="33" xfId="190" applyFont="1" applyBorder="1"/>
    <xf numFmtId="168" fontId="26" fillId="0" borderId="34" xfId="190" applyNumberFormat="1" applyFont="1" applyBorder="1"/>
    <xf numFmtId="0" fontId="23" fillId="0" borderId="0" xfId="190" applyFont="1"/>
    <xf numFmtId="0" fontId="25" fillId="0" borderId="0" xfId="190" applyFont="1"/>
    <xf numFmtId="0" fontId="21" fillId="0" borderId="35" xfId="190" applyFont="1" applyBorder="1" applyAlignment="1">
      <alignment vertical="top" wrapText="1"/>
    </xf>
    <xf numFmtId="0" fontId="42" fillId="0" borderId="26" xfId="190" applyBorder="1"/>
    <xf numFmtId="0" fontId="26" fillId="0" borderId="27" xfId="190" applyFont="1" applyBorder="1"/>
    <xf numFmtId="168" fontId="22" fillId="0" borderId="32" xfId="190" applyNumberFormat="1" applyFont="1" applyBorder="1" applyAlignment="1">
      <alignment horizontal="center" wrapText="1"/>
    </xf>
    <xf numFmtId="0" fontId="22" fillId="0" borderId="33" xfId="190" applyFont="1" applyBorder="1" applyAlignment="1">
      <alignment horizontal="center" wrapText="1"/>
    </xf>
    <xf numFmtId="0" fontId="42" fillId="0" borderId="30" xfId="190" applyBorder="1"/>
    <xf numFmtId="0" fontId="42" fillId="0" borderId="31" xfId="190" applyBorder="1"/>
    <xf numFmtId="0" fontId="42" fillId="0" borderId="21" xfId="190" applyBorder="1"/>
    <xf numFmtId="168" fontId="22" fillId="0" borderId="36" xfId="190" applyNumberFormat="1" applyFont="1" applyBorder="1" applyAlignment="1">
      <alignment horizontal="center" wrapText="1"/>
    </xf>
    <xf numFmtId="0" fontId="42" fillId="0" borderId="37" xfId="190" applyBorder="1"/>
    <xf numFmtId="0" fontId="42" fillId="0" borderId="27" xfId="190" applyBorder="1"/>
    <xf numFmtId="0" fontId="27" fillId="0" borderId="30" xfId="190" applyFont="1" applyBorder="1"/>
    <xf numFmtId="168" fontId="26" fillId="0" borderId="21" xfId="190" applyNumberFormat="1" applyFont="1" applyBorder="1"/>
    <xf numFmtId="0" fontId="26" fillId="0" borderId="0" xfId="190" applyFont="1"/>
    <xf numFmtId="0" fontId="21" fillId="0" borderId="20" xfId="190" applyFont="1" applyBorder="1" applyAlignment="1">
      <alignment vertical="top" wrapText="1"/>
    </xf>
    <xf numFmtId="0" fontId="21" fillId="0" borderId="38" xfId="190" applyFont="1" applyBorder="1" applyAlignment="1">
      <alignment wrapText="1"/>
    </xf>
    <xf numFmtId="0" fontId="24" fillId="0" borderId="38" xfId="190" applyFont="1" applyBorder="1" applyAlignment="1">
      <alignment wrapText="1"/>
    </xf>
    <xf numFmtId="0" fontId="24" fillId="0" borderId="38" xfId="190" applyFont="1" applyBorder="1" applyAlignment="1">
      <alignment horizontal="center" wrapText="1"/>
    </xf>
    <xf numFmtId="167" fontId="22" fillId="0" borderId="38" xfId="190" applyNumberFormat="1" applyFont="1" applyBorder="1" applyAlignment="1">
      <alignment horizontal="center" wrapText="1"/>
    </xf>
    <xf numFmtId="167" fontId="22" fillId="0" borderId="38" xfId="190" applyNumberFormat="1" applyFont="1" applyBorder="1" applyAlignment="1">
      <alignment wrapText="1"/>
    </xf>
    <xf numFmtId="167" fontId="42" fillId="0" borderId="0" xfId="189" applyNumberFormat="1"/>
    <xf numFmtId="0" fontId="22" fillId="0" borderId="24" xfId="189" applyFont="1" applyBorder="1" applyAlignment="1">
      <alignment horizontal="center" wrapText="1"/>
    </xf>
    <xf numFmtId="0" fontId="25" fillId="0" borderId="29" xfId="189" applyFont="1" applyBorder="1"/>
    <xf numFmtId="0" fontId="22" fillId="0" borderId="33" xfId="189" applyFont="1" applyBorder="1" applyAlignment="1">
      <alignment horizontal="center" wrapText="1"/>
    </xf>
    <xf numFmtId="168" fontId="22" fillId="0" borderId="36" xfId="189" applyNumberFormat="1" applyFont="1" applyBorder="1" applyAlignment="1">
      <alignment horizontal="center" wrapText="1"/>
    </xf>
    <xf numFmtId="0" fontId="21" fillId="48" borderId="38" xfId="189" applyFont="1" applyFill="1" applyBorder="1" applyAlignment="1">
      <alignment wrapText="1"/>
    </xf>
    <xf numFmtId="0" fontId="21" fillId="48" borderId="21" xfId="189" applyFont="1" applyFill="1" applyBorder="1" applyAlignment="1">
      <alignment wrapText="1"/>
    </xf>
    <xf numFmtId="0" fontId="42" fillId="48" borderId="0" xfId="189" applyFill="1"/>
    <xf numFmtId="0" fontId="26" fillId="48" borderId="0" xfId="189" applyFont="1" applyFill="1"/>
    <xf numFmtId="0" fontId="21" fillId="0" borderId="39" xfId="189" applyFont="1" applyBorder="1" applyAlignment="1">
      <alignment vertical="top" wrapText="1"/>
    </xf>
    <xf numFmtId="0" fontId="21" fillId="48" borderId="40" xfId="189" applyFont="1" applyFill="1" applyBorder="1" applyAlignment="1">
      <alignment wrapText="1"/>
    </xf>
    <xf numFmtId="0" fontId="24" fillId="0" borderId="40" xfId="189" applyFont="1" applyBorder="1" applyAlignment="1">
      <alignment wrapText="1"/>
    </xf>
    <xf numFmtId="0" fontId="24" fillId="0" borderId="40" xfId="189" applyFont="1" applyBorder="1" applyAlignment="1">
      <alignment horizontal="center" wrapText="1"/>
    </xf>
    <xf numFmtId="167" fontId="22" fillId="0" borderId="40" xfId="189" applyNumberFormat="1" applyFont="1" applyBorder="1" applyAlignment="1">
      <alignment horizontal="center" wrapText="1"/>
    </xf>
    <xf numFmtId="167" fontId="22" fillId="0" borderId="40" xfId="189" applyNumberFormat="1" applyFont="1" applyBorder="1" applyAlignment="1">
      <alignment wrapText="1"/>
    </xf>
    <xf numFmtId="167" fontId="22" fillId="0" borderId="41" xfId="189" applyNumberFormat="1" applyFont="1" applyBorder="1" applyAlignment="1">
      <alignment horizontal="center" wrapText="1"/>
    </xf>
    <xf numFmtId="0" fontId="21" fillId="0" borderId="0" xfId="189" applyFont="1" applyAlignment="1">
      <alignment vertical="top" wrapText="1"/>
    </xf>
    <xf numFmtId="0" fontId="21" fillId="48" borderId="0" xfId="189" applyFont="1" applyFill="1" applyAlignment="1">
      <alignment wrapText="1"/>
    </xf>
    <xf numFmtId="0" fontId="24" fillId="0" borderId="0" xfId="189" applyFont="1" applyAlignment="1">
      <alignment wrapText="1"/>
    </xf>
    <xf numFmtId="0" fontId="24" fillId="0" borderId="0" xfId="189" applyFont="1" applyAlignment="1">
      <alignment horizontal="center" wrapText="1"/>
    </xf>
    <xf numFmtId="167" fontId="22" fillId="0" borderId="0" xfId="189" applyNumberFormat="1" applyFont="1" applyAlignment="1">
      <alignment horizontal="center" wrapText="1"/>
    </xf>
    <xf numFmtId="167" fontId="22" fillId="0" borderId="0" xfId="189" applyNumberFormat="1" applyFont="1" applyAlignment="1">
      <alignment wrapText="1"/>
    </xf>
    <xf numFmtId="167" fontId="22" fillId="48" borderId="21" xfId="189" applyNumberFormat="1" applyFont="1" applyFill="1" applyBorder="1" applyAlignment="1">
      <alignment horizontal="center" wrapText="1"/>
    </xf>
    <xf numFmtId="0" fontId="21" fillId="0" borderId="42" xfId="189" applyFont="1" applyBorder="1" applyAlignment="1">
      <alignment vertical="top" wrapText="1"/>
    </xf>
    <xf numFmtId="0" fontId="21" fillId="48" borderId="43" xfId="189" applyFont="1" applyFill="1" applyBorder="1" applyAlignment="1">
      <alignment wrapText="1"/>
    </xf>
    <xf numFmtId="0" fontId="24" fillId="0" borderId="43" xfId="189" applyFont="1" applyBorder="1" applyAlignment="1">
      <alignment wrapText="1"/>
    </xf>
    <xf numFmtId="0" fontId="24" fillId="0" borderId="43" xfId="189" applyFont="1" applyBorder="1" applyAlignment="1">
      <alignment horizontal="center" wrapText="1"/>
    </xf>
    <xf numFmtId="167" fontId="22" fillId="0" borderId="43" xfId="189" applyNumberFormat="1" applyFont="1" applyBorder="1" applyAlignment="1">
      <alignment horizontal="center" wrapText="1"/>
    </xf>
    <xf numFmtId="167" fontId="22" fillId="0" borderId="43" xfId="189" applyNumberFormat="1" applyFont="1" applyBorder="1" applyAlignment="1">
      <alignment wrapText="1"/>
    </xf>
    <xf numFmtId="167" fontId="22" fillId="0" borderId="44" xfId="189" applyNumberFormat="1" applyFont="1" applyBorder="1" applyAlignment="1">
      <alignment horizontal="center" wrapText="1"/>
    </xf>
    <xf numFmtId="0" fontId="42" fillId="0" borderId="45" xfId="189" applyBorder="1"/>
    <xf numFmtId="0" fontId="42" fillId="0" borderId="33" xfId="189" applyBorder="1"/>
    <xf numFmtId="0" fontId="24" fillId="0" borderId="33" xfId="189" applyFont="1" applyBorder="1" applyAlignment="1">
      <alignment horizontal="center" wrapText="1"/>
    </xf>
    <xf numFmtId="167" fontId="22" fillId="0" borderId="33" xfId="189" applyNumberFormat="1" applyFont="1" applyBorder="1" applyAlignment="1">
      <alignment horizontal="center" wrapText="1"/>
    </xf>
    <xf numFmtId="167" fontId="22" fillId="0" borderId="33" xfId="189" applyNumberFormat="1" applyFont="1" applyBorder="1" applyAlignment="1">
      <alignment wrapText="1"/>
    </xf>
    <xf numFmtId="2" fontId="26" fillId="0" borderId="34" xfId="189" applyNumberFormat="1" applyFont="1" applyBorder="1"/>
    <xf numFmtId="0" fontId="24" fillId="0" borderId="33" xfId="189" applyFont="1" applyBorder="1" applyAlignment="1">
      <alignment wrapText="1"/>
    </xf>
    <xf numFmtId="0" fontId="28" fillId="0" borderId="0" xfId="189" applyFont="1"/>
    <xf numFmtId="168" fontId="28" fillId="0" borderId="0" xfId="189" applyNumberFormat="1" applyFont="1"/>
    <xf numFmtId="0" fontId="28" fillId="0" borderId="27" xfId="189" applyFont="1" applyBorder="1"/>
    <xf numFmtId="168" fontId="29" fillId="0" borderId="21" xfId="189" applyNumberFormat="1" applyFont="1" applyBorder="1"/>
    <xf numFmtId="167" fontId="22" fillId="0" borderId="20" xfId="189" applyNumberFormat="1" applyFont="1" applyBorder="1" applyAlignment="1">
      <alignment horizontal="center" wrapText="1"/>
    </xf>
    <xf numFmtId="2" fontId="25" fillId="0" borderId="29" xfId="189" applyNumberFormat="1" applyFont="1" applyBorder="1"/>
    <xf numFmtId="167" fontId="30" fillId="0" borderId="21" xfId="189" applyNumberFormat="1" applyFont="1" applyBorder="1" applyAlignment="1">
      <alignment horizontal="center" wrapText="1"/>
    </xf>
    <xf numFmtId="167" fontId="30" fillId="48" borderId="21" xfId="189" applyNumberFormat="1" applyFont="1" applyFill="1" applyBorder="1" applyAlignment="1">
      <alignment horizontal="center" wrapText="1"/>
    </xf>
    <xf numFmtId="0" fontId="28" fillId="48" borderId="0" xfId="189" applyFont="1" applyFill="1"/>
    <xf numFmtId="168" fontId="28" fillId="48" borderId="0" xfId="189" applyNumberFormat="1" applyFont="1" applyFill="1"/>
    <xf numFmtId="0" fontId="28" fillId="48" borderId="27" xfId="189" applyFont="1" applyFill="1" applyBorder="1"/>
    <xf numFmtId="168" fontId="29" fillId="48" borderId="21" xfId="189" applyNumberFormat="1" applyFont="1" applyFill="1" applyBorder="1"/>
    <xf numFmtId="167" fontId="22" fillId="0" borderId="46" xfId="189" applyNumberFormat="1" applyFont="1" applyBorder="1" applyAlignment="1">
      <alignment horizontal="center" wrapText="1"/>
    </xf>
    <xf numFmtId="167" fontId="22" fillId="0" borderId="47" xfId="189" applyNumberFormat="1" applyFont="1" applyBorder="1" applyAlignment="1">
      <alignment horizontal="center" wrapText="1"/>
    </xf>
    <xf numFmtId="167" fontId="22" fillId="0" borderId="31" xfId="189" applyNumberFormat="1" applyFont="1" applyBorder="1" applyAlignment="1">
      <alignment horizontal="center" wrapText="1"/>
    </xf>
    <xf numFmtId="167" fontId="22" fillId="0" borderId="48" xfId="189" applyNumberFormat="1" applyFont="1" applyBorder="1" applyAlignment="1">
      <alignment horizontal="center" wrapText="1"/>
    </xf>
    <xf numFmtId="2" fontId="26" fillId="0" borderId="49" xfId="189" applyNumberFormat="1" applyFont="1" applyBorder="1"/>
    <xf numFmtId="0" fontId="42" fillId="0" borderId="20" xfId="189" applyBorder="1"/>
    <xf numFmtId="0" fontId="42" fillId="0" borderId="47" xfId="189" applyBorder="1"/>
    <xf numFmtId="0" fontId="24" fillId="0" borderId="2" xfId="189" applyFont="1" applyBorder="1" applyAlignment="1">
      <alignment wrapText="1"/>
    </xf>
    <xf numFmtId="0" fontId="42" fillId="0" borderId="38" xfId="189" applyBorder="1"/>
    <xf numFmtId="0" fontId="24" fillId="0" borderId="29" xfId="189" applyFont="1" applyBorder="1" applyAlignment="1">
      <alignment wrapText="1"/>
    </xf>
    <xf numFmtId="0" fontId="42" fillId="44" borderId="0" xfId="189" applyFill="1"/>
    <xf numFmtId="0" fontId="26" fillId="44" borderId="0" xfId="189" applyFont="1" applyFill="1"/>
    <xf numFmtId="0" fontId="31" fillId="48" borderId="20" xfId="189" applyFont="1" applyFill="1" applyBorder="1" applyAlignment="1">
      <alignment horizontal="center" vertical="top" wrapText="1"/>
    </xf>
    <xf numFmtId="0" fontId="31" fillId="48" borderId="21" xfId="189" applyFont="1" applyFill="1" applyBorder="1" applyAlignment="1">
      <alignment horizontal="center" vertical="top" wrapText="1"/>
    </xf>
    <xf numFmtId="0" fontId="31" fillId="48" borderId="22" xfId="189" applyFont="1" applyFill="1" applyBorder="1" applyAlignment="1">
      <alignment horizontal="center" vertical="top" wrapText="1"/>
    </xf>
    <xf numFmtId="0" fontId="31" fillId="48" borderId="22" xfId="189" applyFont="1" applyFill="1" applyBorder="1" applyAlignment="1">
      <alignment vertical="top" wrapText="1"/>
    </xf>
    <xf numFmtId="0" fontId="32" fillId="48" borderId="21" xfId="189" applyFont="1" applyFill="1" applyBorder="1" applyAlignment="1">
      <alignment wrapText="1"/>
    </xf>
    <xf numFmtId="0" fontId="33" fillId="48" borderId="21" xfId="189" applyFont="1" applyFill="1" applyBorder="1" applyAlignment="1">
      <alignment wrapText="1"/>
    </xf>
    <xf numFmtId="0" fontId="33" fillId="48" borderId="21" xfId="189" applyFont="1" applyFill="1" applyBorder="1" applyAlignment="1">
      <alignment horizontal="center" wrapText="1"/>
    </xf>
    <xf numFmtId="167" fontId="30" fillId="48" borderId="21" xfId="189" applyNumberFormat="1" applyFont="1" applyFill="1" applyBorder="1" applyAlignment="1">
      <alignment wrapText="1"/>
    </xf>
    <xf numFmtId="0" fontId="31" fillId="48" borderId="21" xfId="189" applyFont="1" applyFill="1" applyBorder="1" applyAlignment="1">
      <alignment wrapText="1"/>
    </xf>
    <xf numFmtId="0" fontId="32" fillId="48" borderId="20" xfId="189" applyFont="1" applyFill="1" applyBorder="1" applyAlignment="1">
      <alignment wrapText="1"/>
    </xf>
    <xf numFmtId="0" fontId="31" fillId="48" borderId="20" xfId="189" applyFont="1" applyFill="1" applyBorder="1" applyAlignment="1">
      <alignment wrapText="1"/>
    </xf>
    <xf numFmtId="0" fontId="30" fillId="48" borderId="21" xfId="189" applyFont="1" applyFill="1" applyBorder="1" applyAlignment="1">
      <alignment horizontal="center" wrapText="1"/>
    </xf>
    <xf numFmtId="0" fontId="31" fillId="48" borderId="23" xfId="189" applyFont="1" applyFill="1" applyBorder="1" applyAlignment="1">
      <alignment vertical="top" wrapText="1"/>
    </xf>
    <xf numFmtId="0" fontId="31" fillId="48" borderId="35" xfId="189" applyFont="1" applyFill="1" applyBorder="1" applyAlignment="1">
      <alignment wrapText="1"/>
    </xf>
    <xf numFmtId="0" fontId="33" fillId="48" borderId="24" xfId="189" applyFont="1" applyFill="1" applyBorder="1" applyAlignment="1">
      <alignment horizontal="center" wrapText="1"/>
    </xf>
    <xf numFmtId="0" fontId="30" fillId="48" borderId="24" xfId="189" applyFont="1" applyFill="1" applyBorder="1" applyAlignment="1">
      <alignment horizontal="center" wrapText="1"/>
    </xf>
    <xf numFmtId="0" fontId="32" fillId="48" borderId="25" xfId="189" applyFont="1" applyFill="1" applyBorder="1"/>
    <xf numFmtId="0" fontId="34" fillId="48" borderId="26" xfId="189" applyFont="1" applyFill="1" applyBorder="1"/>
    <xf numFmtId="0" fontId="34" fillId="48" borderId="27" xfId="189" applyFont="1" applyFill="1" applyBorder="1"/>
    <xf numFmtId="0" fontId="34" fillId="48" borderId="28" xfId="189" applyFont="1" applyFill="1" applyBorder="1"/>
    <xf numFmtId="0" fontId="34" fillId="48" borderId="29" xfId="189" applyFont="1" applyFill="1" applyBorder="1"/>
    <xf numFmtId="2" fontId="34" fillId="48" borderId="29" xfId="189" applyNumberFormat="1" applyFont="1" applyFill="1" applyBorder="1"/>
    <xf numFmtId="0" fontId="32" fillId="48" borderId="30" xfId="189" applyFont="1" applyFill="1" applyBorder="1"/>
    <xf numFmtId="0" fontId="34" fillId="48" borderId="31" xfId="189" applyFont="1" applyFill="1" applyBorder="1"/>
    <xf numFmtId="0" fontId="34" fillId="48" borderId="21" xfId="189" applyFont="1" applyFill="1" applyBorder="1"/>
    <xf numFmtId="0" fontId="34" fillId="48" borderId="32" xfId="189" applyFont="1" applyFill="1" applyBorder="1"/>
    <xf numFmtId="168" fontId="34" fillId="48" borderId="33" xfId="189" applyNumberFormat="1" applyFont="1" applyFill="1" applyBorder="1"/>
    <xf numFmtId="0" fontId="34" fillId="48" borderId="33" xfId="189" applyFont="1" applyFill="1" applyBorder="1"/>
    <xf numFmtId="168" fontId="35" fillId="48" borderId="34" xfId="189" applyNumberFormat="1" applyFont="1" applyFill="1" applyBorder="1"/>
    <xf numFmtId="0" fontId="36" fillId="48" borderId="0" xfId="189" applyFont="1" applyFill="1"/>
    <xf numFmtId="0" fontId="32" fillId="48" borderId="0" xfId="189" applyFont="1" applyFill="1"/>
    <xf numFmtId="0" fontId="34" fillId="48" borderId="0" xfId="189" applyFont="1" applyFill="1"/>
    <xf numFmtId="0" fontId="31" fillId="48" borderId="35" xfId="189" applyFont="1" applyFill="1" applyBorder="1" applyAlignment="1">
      <alignment vertical="top" wrapText="1"/>
    </xf>
    <xf numFmtId="0" fontId="36" fillId="48" borderId="26" xfId="189" applyFont="1" applyFill="1" applyBorder="1"/>
    <xf numFmtId="0" fontId="35" fillId="48" borderId="27" xfId="189" applyFont="1" applyFill="1" applyBorder="1"/>
    <xf numFmtId="168" fontId="30" fillId="48" borderId="32" xfId="189" applyNumberFormat="1" applyFont="1" applyFill="1" applyBorder="1" applyAlignment="1">
      <alignment horizontal="center" wrapText="1"/>
    </xf>
    <xf numFmtId="0" fontId="30" fillId="48" borderId="33" xfId="189" applyFont="1" applyFill="1" applyBorder="1" applyAlignment="1">
      <alignment horizontal="center" wrapText="1"/>
    </xf>
    <xf numFmtId="0" fontId="36" fillId="48" borderId="30" xfId="189" applyFont="1" applyFill="1" applyBorder="1"/>
    <xf numFmtId="0" fontId="36" fillId="48" borderId="31" xfId="189" applyFont="1" applyFill="1" applyBorder="1"/>
    <xf numFmtId="0" fontId="36" fillId="48" borderId="21" xfId="189" applyFont="1" applyFill="1" applyBorder="1"/>
    <xf numFmtId="168" fontId="30" fillId="48" borderId="36" xfId="189" applyNumberFormat="1" applyFont="1" applyFill="1" applyBorder="1" applyAlignment="1">
      <alignment horizontal="center" wrapText="1"/>
    </xf>
    <xf numFmtId="0" fontId="36" fillId="48" borderId="37" xfId="189" applyFont="1" applyFill="1" applyBorder="1"/>
    <xf numFmtId="0" fontId="37" fillId="48" borderId="27" xfId="189" applyFont="1" applyFill="1" applyBorder="1"/>
    <xf numFmtId="0" fontId="38" fillId="48" borderId="30" xfId="189" applyFont="1" applyFill="1" applyBorder="1"/>
    <xf numFmtId="168" fontId="39" fillId="48" borderId="21" xfId="189" applyNumberFormat="1" applyFont="1" applyFill="1" applyBorder="1"/>
    <xf numFmtId="0" fontId="35" fillId="48" borderId="0" xfId="189" applyFont="1" applyFill="1"/>
    <xf numFmtId="0" fontId="31" fillId="48" borderId="0" xfId="189" applyFont="1" applyFill="1" applyAlignment="1">
      <alignment vertical="top" wrapText="1"/>
    </xf>
    <xf numFmtId="0" fontId="31" fillId="48" borderId="0" xfId="189" applyFont="1" applyFill="1" applyAlignment="1">
      <alignment wrapText="1"/>
    </xf>
    <xf numFmtId="0" fontId="33" fillId="48" borderId="0" xfId="189" applyFont="1" applyFill="1" applyAlignment="1">
      <alignment wrapText="1"/>
    </xf>
    <xf numFmtId="0" fontId="33" fillId="48" borderId="0" xfId="189" applyFont="1" applyFill="1" applyAlignment="1">
      <alignment horizontal="center" wrapText="1"/>
    </xf>
    <xf numFmtId="167" fontId="30" fillId="48" borderId="0" xfId="189" applyNumberFormat="1" applyFont="1" applyFill="1" applyAlignment="1">
      <alignment horizontal="center" wrapText="1"/>
    </xf>
    <xf numFmtId="167" fontId="30" fillId="48" borderId="0" xfId="189" applyNumberFormat="1" applyFont="1" applyFill="1" applyAlignment="1">
      <alignment wrapText="1"/>
    </xf>
    <xf numFmtId="0" fontId="31" fillId="48" borderId="50" xfId="189" applyFont="1" applyFill="1" applyBorder="1" applyAlignment="1">
      <alignment vertical="top" wrapText="1"/>
    </xf>
    <xf numFmtId="0" fontId="31" fillId="48" borderId="29" xfId="189" applyFont="1" applyFill="1" applyBorder="1" applyAlignment="1">
      <alignment wrapText="1"/>
    </xf>
    <xf numFmtId="0" fontId="33" fillId="48" borderId="29" xfId="189" applyFont="1" applyFill="1" applyBorder="1" applyAlignment="1">
      <alignment wrapText="1"/>
    </xf>
    <xf numFmtId="0" fontId="33" fillId="48" borderId="29" xfId="189" applyFont="1" applyFill="1" applyBorder="1" applyAlignment="1">
      <alignment horizontal="center" wrapText="1"/>
    </xf>
    <xf numFmtId="167" fontId="30" fillId="48" borderId="29" xfId="189" applyNumberFormat="1" applyFont="1" applyFill="1" applyBorder="1" applyAlignment="1">
      <alignment horizontal="center" wrapText="1"/>
    </xf>
    <xf numFmtId="167" fontId="30" fillId="48" borderId="29" xfId="189" applyNumberFormat="1" applyFont="1" applyFill="1" applyBorder="1" applyAlignment="1">
      <alignment wrapText="1"/>
    </xf>
    <xf numFmtId="167" fontId="30" fillId="48" borderId="51" xfId="189" applyNumberFormat="1" applyFont="1" applyFill="1" applyBorder="1" applyAlignment="1">
      <alignment horizontal="center" wrapText="1"/>
    </xf>
    <xf numFmtId="0" fontId="31" fillId="48" borderId="45" xfId="189" applyFont="1" applyFill="1" applyBorder="1" applyAlignment="1">
      <alignment vertical="top" wrapText="1"/>
    </xf>
    <xf numFmtId="0" fontId="31" fillId="48" borderId="33" xfId="189" applyFont="1" applyFill="1" applyBorder="1" applyAlignment="1">
      <alignment wrapText="1"/>
    </xf>
    <xf numFmtId="0" fontId="33" fillId="48" borderId="33" xfId="189" applyFont="1" applyFill="1" applyBorder="1" applyAlignment="1">
      <alignment wrapText="1"/>
    </xf>
    <xf numFmtId="0" fontId="33" fillId="48" borderId="33" xfId="189" applyFont="1" applyFill="1" applyBorder="1" applyAlignment="1">
      <alignment horizontal="center" wrapText="1"/>
    </xf>
    <xf numFmtId="167" fontId="30" fillId="48" borderId="33" xfId="189" applyNumberFormat="1" applyFont="1" applyFill="1" applyBorder="1" applyAlignment="1">
      <alignment horizontal="center" wrapText="1"/>
    </xf>
    <xf numFmtId="167" fontId="30" fillId="48" borderId="33" xfId="189" applyNumberFormat="1" applyFont="1" applyFill="1" applyBorder="1" applyAlignment="1">
      <alignment wrapText="1"/>
    </xf>
    <xf numFmtId="167" fontId="30" fillId="48" borderId="34" xfId="189" applyNumberFormat="1" applyFont="1" applyFill="1" applyBorder="1" applyAlignment="1">
      <alignment horizontal="center" wrapText="1"/>
    </xf>
    <xf numFmtId="0" fontId="31" fillId="48" borderId="42" xfId="189" applyFont="1" applyFill="1" applyBorder="1" applyAlignment="1">
      <alignment vertical="top" wrapText="1"/>
    </xf>
    <xf numFmtId="0" fontId="31" fillId="48" borderId="43" xfId="189" applyFont="1" applyFill="1" applyBorder="1" applyAlignment="1">
      <alignment wrapText="1"/>
    </xf>
    <xf numFmtId="0" fontId="33" fillId="48" borderId="43" xfId="189" applyFont="1" applyFill="1" applyBorder="1" applyAlignment="1">
      <alignment wrapText="1"/>
    </xf>
    <xf numFmtId="0" fontId="33" fillId="48" borderId="43" xfId="189" applyFont="1" applyFill="1" applyBorder="1" applyAlignment="1">
      <alignment horizontal="center" wrapText="1"/>
    </xf>
    <xf numFmtId="167" fontId="30" fillId="48" borderId="43" xfId="189" applyNumberFormat="1" applyFont="1" applyFill="1" applyBorder="1" applyAlignment="1">
      <alignment horizontal="center" wrapText="1"/>
    </xf>
    <xf numFmtId="167" fontId="30" fillId="48" borderId="43" xfId="189" applyNumberFormat="1" applyFont="1" applyFill="1" applyBorder="1" applyAlignment="1">
      <alignment wrapText="1"/>
    </xf>
    <xf numFmtId="167" fontId="30" fillId="48" borderId="44" xfId="189" applyNumberFormat="1" applyFont="1" applyFill="1" applyBorder="1" applyAlignment="1">
      <alignment horizontal="center" wrapText="1"/>
    </xf>
    <xf numFmtId="0" fontId="36" fillId="48" borderId="45" xfId="189" applyFont="1" applyFill="1" applyBorder="1"/>
    <xf numFmtId="0" fontId="36" fillId="48" borderId="33" xfId="189" applyFont="1" applyFill="1" applyBorder="1"/>
    <xf numFmtId="2" fontId="35" fillId="48" borderId="34" xfId="189" applyNumberFormat="1" applyFont="1" applyFill="1" applyBorder="1"/>
    <xf numFmtId="0" fontId="31" fillId="48" borderId="39" xfId="189" applyFont="1" applyFill="1" applyBorder="1" applyAlignment="1">
      <alignment vertical="top" wrapText="1"/>
    </xf>
    <xf numFmtId="0" fontId="31" fillId="48" borderId="40" xfId="189" applyFont="1" applyFill="1" applyBorder="1" applyAlignment="1">
      <alignment wrapText="1"/>
    </xf>
    <xf numFmtId="0" fontId="33" fillId="48" borderId="40" xfId="189" applyFont="1" applyFill="1" applyBorder="1" applyAlignment="1">
      <alignment wrapText="1"/>
    </xf>
    <xf numFmtId="0" fontId="33" fillId="48" borderId="40" xfId="189" applyFont="1" applyFill="1" applyBorder="1" applyAlignment="1">
      <alignment horizontal="center" wrapText="1"/>
    </xf>
    <xf numFmtId="167" fontId="30" fillId="48" borderId="40" xfId="189" applyNumberFormat="1" applyFont="1" applyFill="1" applyBorder="1" applyAlignment="1">
      <alignment horizontal="center" wrapText="1"/>
    </xf>
    <xf numFmtId="167" fontId="30" fillId="48" borderId="40" xfId="189" applyNumberFormat="1" applyFont="1" applyFill="1" applyBorder="1" applyAlignment="1">
      <alignment wrapText="1"/>
    </xf>
    <xf numFmtId="167" fontId="30" fillId="48" borderId="41" xfId="189" applyNumberFormat="1" applyFont="1" applyFill="1" applyBorder="1" applyAlignment="1">
      <alignment horizontal="center" wrapText="1"/>
    </xf>
    <xf numFmtId="167" fontId="0" fillId="0" borderId="0" xfId="223" applyFont="1" applyFill="1" applyBorder="1" applyAlignment="1" applyProtection="1"/>
    <xf numFmtId="0" fontId="31" fillId="48" borderId="20" xfId="189" applyFont="1" applyFill="1" applyBorder="1" applyAlignment="1">
      <alignment vertical="top" wrapText="1"/>
    </xf>
    <xf numFmtId="0" fontId="31" fillId="48" borderId="38" xfId="189" applyFont="1" applyFill="1" applyBorder="1" applyAlignment="1">
      <alignment wrapText="1"/>
    </xf>
    <xf numFmtId="0" fontId="33" fillId="48" borderId="38" xfId="189" applyFont="1" applyFill="1" applyBorder="1" applyAlignment="1">
      <alignment wrapText="1"/>
    </xf>
    <xf numFmtId="0" fontId="33" fillId="48" borderId="38" xfId="189" applyFont="1" applyFill="1" applyBorder="1" applyAlignment="1">
      <alignment horizontal="center" wrapText="1"/>
    </xf>
    <xf numFmtId="167" fontId="30" fillId="48" borderId="38" xfId="189" applyNumberFormat="1" applyFont="1" applyFill="1" applyBorder="1" applyAlignment="1">
      <alignment horizontal="center" wrapText="1"/>
    </xf>
    <xf numFmtId="167" fontId="30" fillId="48" borderId="38" xfId="189" applyNumberFormat="1" applyFont="1" applyFill="1" applyBorder="1" applyAlignment="1">
      <alignment wrapText="1"/>
    </xf>
    <xf numFmtId="0" fontId="32" fillId="48" borderId="38" xfId="189" applyFont="1" applyFill="1" applyBorder="1" applyAlignment="1">
      <alignment wrapText="1"/>
    </xf>
    <xf numFmtId="167" fontId="36" fillId="48" borderId="0" xfId="223" applyFont="1" applyFill="1" applyBorder="1" applyAlignment="1" applyProtection="1"/>
    <xf numFmtId="0" fontId="36" fillId="48" borderId="39" xfId="189" applyFont="1" applyFill="1" applyBorder="1"/>
    <xf numFmtId="0" fontId="36" fillId="48" borderId="40" xfId="189" applyFont="1" applyFill="1" applyBorder="1"/>
    <xf numFmtId="2" fontId="35" fillId="48" borderId="41" xfId="189" applyNumberFormat="1" applyFont="1" applyFill="1" applyBorder="1"/>
    <xf numFmtId="168" fontId="34" fillId="48" borderId="29" xfId="189" applyNumberFormat="1" applyFont="1" applyFill="1" applyBorder="1"/>
    <xf numFmtId="167" fontId="36" fillId="48" borderId="0" xfId="228" applyFont="1" applyFill="1" applyBorder="1" applyAlignment="1" applyProtection="1"/>
    <xf numFmtId="168" fontId="30" fillId="48" borderId="21" xfId="189" applyNumberFormat="1" applyFont="1" applyFill="1" applyBorder="1" applyAlignment="1">
      <alignment horizontal="center" wrapText="1"/>
    </xf>
    <xf numFmtId="168" fontId="36" fillId="48" borderId="0" xfId="189" applyNumberFormat="1" applyFont="1" applyFill="1"/>
    <xf numFmtId="168" fontId="35" fillId="44" borderId="34" xfId="189" applyNumberFormat="1" applyFont="1" applyFill="1" applyBorder="1"/>
    <xf numFmtId="0" fontId="31" fillId="0" borderId="20" xfId="189" applyFont="1" applyBorder="1" applyAlignment="1">
      <alignment vertical="top" wrapText="1"/>
    </xf>
    <xf numFmtId="0" fontId="31" fillId="0" borderId="38" xfId="189" applyFont="1" applyBorder="1" applyAlignment="1">
      <alignment wrapText="1"/>
    </xf>
    <xf numFmtId="0" fontId="33" fillId="0" borderId="38" xfId="189" applyFont="1" applyBorder="1" applyAlignment="1">
      <alignment wrapText="1"/>
    </xf>
    <xf numFmtId="0" fontId="33" fillId="0" borderId="38" xfId="189" applyFont="1" applyBorder="1" applyAlignment="1">
      <alignment horizontal="center" wrapText="1"/>
    </xf>
    <xf numFmtId="167" fontId="30" fillId="0" borderId="38" xfId="189" applyNumberFormat="1" applyFont="1" applyBorder="1" applyAlignment="1">
      <alignment horizontal="center" wrapText="1"/>
    </xf>
    <xf numFmtId="167" fontId="30" fillId="0" borderId="38" xfId="189" applyNumberFormat="1" applyFont="1" applyBorder="1" applyAlignment="1">
      <alignment wrapText="1"/>
    </xf>
    <xf numFmtId="0" fontId="36" fillId="0" borderId="0" xfId="189" applyFont="1"/>
    <xf numFmtId="0" fontId="35" fillId="0" borderId="0" xfId="189" applyFont="1"/>
    <xf numFmtId="0" fontId="31" fillId="0" borderId="0" xfId="189" applyFont="1" applyAlignment="1">
      <alignment vertical="top" wrapText="1"/>
    </xf>
    <xf numFmtId="0" fontId="31" fillId="0" borderId="0" xfId="189" applyFont="1" applyAlignment="1">
      <alignment wrapText="1"/>
    </xf>
    <xf numFmtId="0" fontId="33" fillId="0" borderId="0" xfId="189" applyFont="1" applyAlignment="1">
      <alignment wrapText="1"/>
    </xf>
    <xf numFmtId="0" fontId="33" fillId="0" borderId="0" xfId="189" applyFont="1" applyAlignment="1">
      <alignment horizontal="center" wrapText="1"/>
    </xf>
    <xf numFmtId="167" fontId="30" fillId="0" borderId="0" xfId="189" applyNumberFormat="1" applyFont="1" applyAlignment="1">
      <alignment horizontal="center" wrapText="1"/>
    </xf>
    <xf numFmtId="167" fontId="30" fillId="0" borderId="0" xfId="189" applyNumberFormat="1" applyFont="1" applyAlignment="1">
      <alignment wrapText="1"/>
    </xf>
    <xf numFmtId="0" fontId="31" fillId="0" borderId="39" xfId="189" applyFont="1" applyBorder="1" applyAlignment="1">
      <alignment vertical="top" wrapText="1"/>
    </xf>
    <xf numFmtId="0" fontId="31" fillId="0" borderId="40" xfId="189" applyFont="1" applyBorder="1" applyAlignment="1">
      <alignment wrapText="1"/>
    </xf>
    <xf numFmtId="0" fontId="33" fillId="0" borderId="40" xfId="189" applyFont="1" applyBorder="1" applyAlignment="1">
      <alignment wrapText="1"/>
    </xf>
    <xf numFmtId="0" fontId="33" fillId="0" borderId="40" xfId="189" applyFont="1" applyBorder="1" applyAlignment="1">
      <alignment horizontal="center" wrapText="1"/>
    </xf>
    <xf numFmtId="167" fontId="30" fillId="0" borderId="40" xfId="189" applyNumberFormat="1" applyFont="1" applyBorder="1" applyAlignment="1">
      <alignment horizontal="center" wrapText="1"/>
    </xf>
    <xf numFmtId="167" fontId="30" fillId="0" borderId="40" xfId="189" applyNumberFormat="1" applyFont="1" applyBorder="1" applyAlignment="1">
      <alignment wrapText="1"/>
    </xf>
    <xf numFmtId="167" fontId="30" fillId="0" borderId="41" xfId="189" applyNumberFormat="1" applyFont="1" applyBorder="1" applyAlignment="1">
      <alignment horizontal="center" wrapText="1"/>
    </xf>
    <xf numFmtId="0" fontId="32" fillId="0" borderId="38" xfId="189" applyFont="1" applyBorder="1" applyAlignment="1">
      <alignment wrapText="1"/>
    </xf>
    <xf numFmtId="0" fontId="36" fillId="0" borderId="39" xfId="189" applyFont="1" applyBorder="1"/>
    <xf numFmtId="0" fontId="36" fillId="0" borderId="40" xfId="189" applyFont="1" applyBorder="1"/>
    <xf numFmtId="2" fontId="35" fillId="0" borderId="41" xfId="189" applyNumberFormat="1" applyFont="1" applyBorder="1"/>
    <xf numFmtId="0" fontId="36" fillId="8" borderId="0" xfId="189" applyFont="1" applyFill="1"/>
    <xf numFmtId="0" fontId="42" fillId="8" borderId="0" xfId="189" applyFill="1"/>
    <xf numFmtId="167" fontId="36" fillId="48" borderId="0" xfId="224" applyFont="1" applyFill="1" applyBorder="1" applyAlignment="1" applyProtection="1"/>
    <xf numFmtId="0" fontId="36" fillId="49" borderId="0" xfId="189" applyFont="1" applyFill="1"/>
    <xf numFmtId="0" fontId="42" fillId="49" borderId="0" xfId="189" applyFill="1"/>
    <xf numFmtId="0" fontId="40" fillId="0" borderId="0" xfId="189" applyFont="1"/>
    <xf numFmtId="168" fontId="30" fillId="48" borderId="33" xfId="189" applyNumberFormat="1" applyFont="1" applyFill="1" applyBorder="1" applyAlignment="1">
      <alignment horizontal="center" wrapText="1"/>
    </xf>
    <xf numFmtId="0" fontId="30" fillId="48" borderId="32" xfId="189" applyFont="1" applyFill="1" applyBorder="1" applyAlignment="1">
      <alignment horizontal="center" wrapText="1"/>
    </xf>
    <xf numFmtId="169" fontId="40" fillId="48" borderId="0" xfId="189" applyNumberFormat="1" applyFont="1" applyFill="1"/>
    <xf numFmtId="0" fontId="40" fillId="48" borderId="0" xfId="189" applyFont="1" applyFill="1"/>
    <xf numFmtId="0" fontId="41" fillId="0" borderId="0" xfId="189" applyFont="1"/>
    <xf numFmtId="168" fontId="40" fillId="44" borderId="0" xfId="189" applyNumberFormat="1" applyFont="1" applyFill="1"/>
    <xf numFmtId="0" fontId="36" fillId="44" borderId="0" xfId="189" applyFont="1" applyFill="1"/>
    <xf numFmtId="0" fontId="40" fillId="49" borderId="0" xfId="189" applyFont="1" applyFill="1"/>
    <xf numFmtId="167" fontId="13" fillId="0" borderId="29" xfId="226" applyFont="1" applyFill="1" applyBorder="1" applyAlignment="1" applyProtection="1">
      <alignment vertical="center"/>
    </xf>
    <xf numFmtId="167" fontId="13" fillId="0" borderId="2" xfId="226" applyFont="1" applyFill="1" applyBorder="1" applyAlignment="1" applyProtection="1">
      <alignment vertical="center"/>
    </xf>
    <xf numFmtId="167" fontId="36" fillId="48" borderId="0" xfId="229" applyFont="1" applyFill="1" applyBorder="1" applyAlignment="1" applyProtection="1"/>
    <xf numFmtId="0" fontId="21" fillId="0" borderId="27" xfId="189" applyFont="1" applyBorder="1" applyAlignment="1">
      <alignment horizontal="center" vertical="top" wrapText="1"/>
    </xf>
    <xf numFmtId="0" fontId="21" fillId="0" borderId="46" xfId="189" applyFont="1" applyBorder="1" applyAlignment="1">
      <alignment horizontal="center" vertical="top" wrapText="1"/>
    </xf>
    <xf numFmtId="0" fontId="21" fillId="0" borderId="38" xfId="189" applyFont="1" applyBorder="1" applyAlignment="1">
      <alignment horizontal="center" vertical="top" wrapText="1"/>
    </xf>
    <xf numFmtId="0" fontId="21" fillId="0" borderId="30" xfId="189" applyFont="1" applyBorder="1" applyAlignment="1">
      <alignment horizontal="center" vertical="top" wrapText="1"/>
    </xf>
    <xf numFmtId="0" fontId="32" fillId="48" borderId="46" xfId="189" applyFont="1" applyFill="1" applyBorder="1" applyAlignment="1">
      <alignment wrapText="1"/>
    </xf>
    <xf numFmtId="167" fontId="13" fillId="0" borderId="29" xfId="225" applyFont="1" applyFill="1" applyBorder="1" applyAlignment="1" applyProtection="1">
      <alignment vertical="center"/>
    </xf>
    <xf numFmtId="167" fontId="13" fillId="0" borderId="2" xfId="225" applyFont="1" applyFill="1" applyBorder="1" applyAlignment="1" applyProtection="1">
      <alignment vertical="center"/>
    </xf>
    <xf numFmtId="0" fontId="31" fillId="48" borderId="27" xfId="189" applyFont="1" applyFill="1" applyBorder="1" applyAlignment="1">
      <alignment wrapText="1"/>
    </xf>
    <xf numFmtId="0" fontId="31" fillId="48" borderId="27" xfId="189" applyFont="1" applyFill="1" applyBorder="1" applyAlignment="1">
      <alignment horizontal="center" vertical="top" wrapText="1"/>
    </xf>
    <xf numFmtId="0" fontId="31" fillId="48" borderId="46" xfId="189" applyFont="1" applyFill="1" applyBorder="1" applyAlignment="1">
      <alignment horizontal="center" vertical="top" wrapText="1"/>
    </xf>
    <xf numFmtId="0" fontId="31" fillId="48" borderId="38" xfId="189" applyFont="1" applyFill="1" applyBorder="1" applyAlignment="1">
      <alignment horizontal="center" vertical="top" wrapText="1"/>
    </xf>
    <xf numFmtId="0" fontId="31" fillId="48" borderId="30" xfId="189" applyFont="1" applyFill="1" applyBorder="1" applyAlignment="1">
      <alignment horizontal="center" vertical="top" wrapText="1"/>
    </xf>
    <xf numFmtId="0" fontId="42" fillId="50" borderId="0" xfId="183" applyFill="1"/>
    <xf numFmtId="166" fontId="28" fillId="0" borderId="0" xfId="189" applyNumberFormat="1" applyFont="1"/>
    <xf numFmtId="0" fontId="42" fillId="50" borderId="0" xfId="189" applyFill="1"/>
    <xf numFmtId="0" fontId="21" fillId="0" borderId="52" xfId="189" applyFont="1" applyBorder="1" applyAlignment="1">
      <alignment horizontal="center" vertical="top" wrapText="1"/>
    </xf>
    <xf numFmtId="0" fontId="21" fillId="0" borderId="53" xfId="189" applyFont="1" applyBorder="1" applyAlignment="1">
      <alignment horizontal="center" vertical="top" wrapText="1"/>
    </xf>
    <xf numFmtId="0" fontId="31" fillId="50" borderId="52" xfId="189" applyFont="1" applyFill="1" applyBorder="1" applyAlignment="1">
      <alignment vertical="top" wrapText="1"/>
    </xf>
    <xf numFmtId="0" fontId="32" fillId="50" borderId="53" xfId="189" applyFont="1" applyFill="1" applyBorder="1" applyAlignment="1">
      <alignment wrapText="1"/>
    </xf>
    <xf numFmtId="0" fontId="33" fillId="50" borderId="53" xfId="189" applyFont="1" applyFill="1" applyBorder="1" applyAlignment="1">
      <alignment wrapText="1"/>
    </xf>
    <xf numFmtId="0" fontId="33" fillId="50" borderId="53" xfId="189" applyFont="1" applyFill="1" applyBorder="1" applyAlignment="1">
      <alignment horizontal="center" wrapText="1"/>
    </xf>
    <xf numFmtId="167" fontId="30" fillId="50" borderId="53" xfId="189" applyNumberFormat="1" applyFont="1" applyFill="1" applyBorder="1" applyAlignment="1">
      <alignment horizontal="center" wrapText="1"/>
    </xf>
    <xf numFmtId="167" fontId="30" fillId="50" borderId="53" xfId="189" applyNumberFormat="1" applyFont="1" applyFill="1" applyBorder="1" applyAlignment="1">
      <alignment wrapText="1"/>
    </xf>
    <xf numFmtId="0" fontId="36" fillId="50" borderId="0" xfId="189" applyFont="1" applyFill="1"/>
    <xf numFmtId="0" fontId="31" fillId="50" borderId="53" xfId="189" applyFont="1" applyFill="1" applyBorder="1" applyAlignment="1">
      <alignment wrapText="1"/>
    </xf>
    <xf numFmtId="0" fontId="32" fillId="50" borderId="54" xfId="189" applyFont="1" applyFill="1" applyBorder="1" applyAlignment="1">
      <alignment wrapText="1"/>
    </xf>
    <xf numFmtId="0" fontId="31" fillId="50" borderId="54" xfId="189" applyFont="1" applyFill="1" applyBorder="1" applyAlignment="1">
      <alignment wrapText="1"/>
    </xf>
    <xf numFmtId="167" fontId="13" fillId="0" borderId="55" xfId="226" applyFont="1" applyFill="1" applyBorder="1" applyAlignment="1" applyProtection="1">
      <alignment vertical="center"/>
    </xf>
    <xf numFmtId="0" fontId="30" fillId="50" borderId="53" xfId="189" applyFont="1" applyFill="1" applyBorder="1" applyAlignment="1">
      <alignment horizontal="center" wrapText="1"/>
    </xf>
    <xf numFmtId="167" fontId="13" fillId="0" borderId="56" xfId="226" applyFont="1" applyFill="1" applyBorder="1" applyAlignment="1" applyProtection="1">
      <alignment vertical="center"/>
    </xf>
    <xf numFmtId="0" fontId="31" fillId="50" borderId="57" xfId="189" applyFont="1" applyFill="1" applyBorder="1" applyAlignment="1">
      <alignment vertical="top" wrapText="1"/>
    </xf>
    <xf numFmtId="0" fontId="33" fillId="50" borderId="58" xfId="189" applyFont="1" applyFill="1" applyBorder="1" applyAlignment="1">
      <alignment horizontal="center" wrapText="1"/>
    </xf>
    <xf numFmtId="0" fontId="30" fillId="50" borderId="58" xfId="189" applyFont="1" applyFill="1" applyBorder="1" applyAlignment="1">
      <alignment horizontal="center" wrapText="1"/>
    </xf>
    <xf numFmtId="0" fontId="32" fillId="50" borderId="59" xfId="189" applyFont="1" applyFill="1" applyBorder="1"/>
    <xf numFmtId="0" fontId="34" fillId="50" borderId="60" xfId="189" applyFont="1" applyFill="1" applyBorder="1"/>
    <xf numFmtId="0" fontId="34" fillId="50" borderId="61" xfId="189" applyFont="1" applyFill="1" applyBorder="1"/>
    <xf numFmtId="0" fontId="34" fillId="50" borderId="62" xfId="189" applyFont="1" applyFill="1" applyBorder="1"/>
    <xf numFmtId="166" fontId="34" fillId="50" borderId="55" xfId="189" applyNumberFormat="1" applyFont="1" applyFill="1" applyBorder="1"/>
    <xf numFmtId="0" fontId="32" fillId="50" borderId="63" xfId="189" applyFont="1" applyFill="1" applyBorder="1"/>
    <xf numFmtId="0" fontId="34" fillId="50" borderId="64" xfId="189" applyFont="1" applyFill="1" applyBorder="1"/>
    <xf numFmtId="0" fontId="34" fillId="50" borderId="53" xfId="189" applyFont="1" applyFill="1" applyBorder="1"/>
    <xf numFmtId="0" fontId="34" fillId="50" borderId="65" xfId="189" applyFont="1" applyFill="1" applyBorder="1"/>
    <xf numFmtId="166" fontId="34" fillId="50" borderId="66" xfId="189" applyNumberFormat="1" applyFont="1" applyFill="1" applyBorder="1"/>
    <xf numFmtId="0" fontId="34" fillId="50" borderId="66" xfId="189" applyFont="1" applyFill="1" applyBorder="1"/>
    <xf numFmtId="166" fontId="35" fillId="50" borderId="67" xfId="189" applyNumberFormat="1" applyFont="1" applyFill="1" applyBorder="1"/>
    <xf numFmtId="170" fontId="36" fillId="50" borderId="0" xfId="230" applyFont="1" applyFill="1"/>
    <xf numFmtId="0" fontId="32" fillId="50" borderId="0" xfId="189" applyFont="1" applyFill="1"/>
    <xf numFmtId="0" fontId="34" fillId="50" borderId="0" xfId="189" applyFont="1" applyFill="1"/>
    <xf numFmtId="0" fontId="31" fillId="50" borderId="52" xfId="189" applyFont="1" applyFill="1" applyBorder="1" applyAlignment="1">
      <alignment horizontal="center" vertical="top" wrapText="1"/>
    </xf>
    <xf numFmtId="0" fontId="31" fillId="50" borderId="53" xfId="189" applyFont="1" applyFill="1" applyBorder="1" applyAlignment="1">
      <alignment horizontal="center" vertical="top" wrapText="1"/>
    </xf>
    <xf numFmtId="166" fontId="30" fillId="50" borderId="53" xfId="189" applyNumberFormat="1" applyFont="1" applyFill="1" applyBorder="1" applyAlignment="1">
      <alignment horizontal="center" wrapText="1"/>
    </xf>
    <xf numFmtId="0" fontId="31" fillId="50" borderId="68" xfId="189" applyFont="1" applyFill="1" applyBorder="1" applyAlignment="1">
      <alignment vertical="top" wrapText="1"/>
    </xf>
    <xf numFmtId="0" fontId="36" fillId="50" borderId="60" xfId="189" applyFont="1" applyFill="1" applyBorder="1"/>
    <xf numFmtId="0" fontId="35" fillId="50" borderId="61" xfId="189" applyFont="1" applyFill="1" applyBorder="1"/>
    <xf numFmtId="166" fontId="30" fillId="50" borderId="65" xfId="189" applyNumberFormat="1" applyFont="1" applyFill="1" applyBorder="1" applyAlignment="1">
      <alignment horizontal="center" wrapText="1"/>
    </xf>
    <xf numFmtId="166" fontId="30" fillId="50" borderId="66" xfId="189" applyNumberFormat="1" applyFont="1" applyFill="1" applyBorder="1" applyAlignment="1">
      <alignment horizontal="center" wrapText="1"/>
    </xf>
    <xf numFmtId="0" fontId="30" fillId="50" borderId="65" xfId="189" applyFont="1" applyFill="1" applyBorder="1" applyAlignment="1">
      <alignment horizontal="center" wrapText="1"/>
    </xf>
    <xf numFmtId="0" fontId="36" fillId="50" borderId="63" xfId="189" applyFont="1" applyFill="1" applyBorder="1"/>
    <xf numFmtId="0" fontId="36" fillId="50" borderId="64" xfId="189" applyFont="1" applyFill="1" applyBorder="1"/>
    <xf numFmtId="0" fontId="36" fillId="50" borderId="53" xfId="189" applyFont="1" applyFill="1" applyBorder="1"/>
    <xf numFmtId="166" fontId="30" fillId="50" borderId="69" xfId="189" applyNumberFormat="1" applyFont="1" applyFill="1" applyBorder="1" applyAlignment="1">
      <alignment horizontal="center" wrapText="1"/>
    </xf>
    <xf numFmtId="0" fontId="36" fillId="50" borderId="70" xfId="189" applyFont="1" applyFill="1" applyBorder="1"/>
    <xf numFmtId="0" fontId="37" fillId="50" borderId="61" xfId="189" applyFont="1" applyFill="1" applyBorder="1"/>
    <xf numFmtId="0" fontId="38" fillId="50" borderId="63" xfId="189" applyFont="1" applyFill="1" applyBorder="1"/>
    <xf numFmtId="166" fontId="39" fillId="50" borderId="53" xfId="189" applyNumberFormat="1" applyFont="1" applyFill="1" applyBorder="1"/>
    <xf numFmtId="0" fontId="35" fillId="50" borderId="0" xfId="189" applyFont="1" applyFill="1"/>
    <xf numFmtId="0" fontId="31" fillId="50" borderId="71" xfId="189" applyFont="1" applyFill="1" applyBorder="1" applyAlignment="1">
      <alignment vertical="top" wrapText="1"/>
    </xf>
    <xf numFmtId="0" fontId="33" fillId="50" borderId="54" xfId="189" applyFont="1" applyFill="1" applyBorder="1" applyAlignment="1">
      <alignment wrapText="1"/>
    </xf>
    <xf numFmtId="0" fontId="33" fillId="50" borderId="54" xfId="189" applyFont="1" applyFill="1" applyBorder="1" applyAlignment="1">
      <alignment horizontal="center" wrapText="1"/>
    </xf>
    <xf numFmtId="167" fontId="30" fillId="0" borderId="54" xfId="189" applyNumberFormat="1" applyFont="1" applyBorder="1" applyAlignment="1">
      <alignment horizontal="center" wrapText="1"/>
    </xf>
    <xf numFmtId="167" fontId="30" fillId="0" borderId="54" xfId="189" applyNumberFormat="1" applyFont="1" applyBorder="1" applyAlignment="1">
      <alignment wrapText="1"/>
    </xf>
    <xf numFmtId="0" fontId="31" fillId="50" borderId="0" xfId="189" applyFont="1" applyFill="1" applyAlignment="1">
      <alignment vertical="top" wrapText="1"/>
    </xf>
    <xf numFmtId="0" fontId="31" fillId="50" borderId="0" xfId="189" applyFont="1" applyFill="1" applyAlignment="1">
      <alignment wrapText="1"/>
    </xf>
    <xf numFmtId="0" fontId="33" fillId="50" borderId="0" xfId="189" applyFont="1" applyFill="1" applyAlignment="1">
      <alignment wrapText="1"/>
    </xf>
    <xf numFmtId="0" fontId="33" fillId="50" borderId="0" xfId="189" applyFont="1" applyFill="1" applyAlignment="1">
      <alignment horizontal="center" wrapText="1"/>
    </xf>
    <xf numFmtId="167" fontId="22" fillId="0" borderId="54" xfId="189" applyNumberFormat="1" applyFont="1" applyBorder="1" applyAlignment="1">
      <alignment horizontal="center" wrapText="1"/>
    </xf>
    <xf numFmtId="167" fontId="22" fillId="0" borderId="54" xfId="189" applyNumberFormat="1" applyFont="1" applyBorder="1" applyAlignment="1">
      <alignment wrapText="1"/>
    </xf>
    <xf numFmtId="0" fontId="31" fillId="50" borderId="72" xfId="189" applyFont="1" applyFill="1" applyBorder="1" applyAlignment="1">
      <alignment vertical="top" wrapText="1"/>
    </xf>
    <xf numFmtId="0" fontId="31" fillId="50" borderId="73" xfId="189" applyFont="1" applyFill="1" applyBorder="1" applyAlignment="1">
      <alignment wrapText="1"/>
    </xf>
    <xf numFmtId="0" fontId="33" fillId="50" borderId="73" xfId="189" applyFont="1" applyFill="1" applyBorder="1" applyAlignment="1">
      <alignment wrapText="1"/>
    </xf>
    <xf numFmtId="0" fontId="33" fillId="50" borderId="73" xfId="189" applyFont="1" applyFill="1" applyBorder="1" applyAlignment="1">
      <alignment horizontal="center" wrapText="1"/>
    </xf>
    <xf numFmtId="167" fontId="30" fillId="0" borderId="73" xfId="189" applyNumberFormat="1" applyFont="1" applyBorder="1" applyAlignment="1">
      <alignment horizontal="center" wrapText="1"/>
    </xf>
    <xf numFmtId="167" fontId="30" fillId="0" borderId="73" xfId="189" applyNumberFormat="1" applyFont="1" applyBorder="1" applyAlignment="1">
      <alignment wrapText="1"/>
    </xf>
    <xf numFmtId="167" fontId="30" fillId="0" borderId="74" xfId="189" applyNumberFormat="1" applyFont="1" applyBorder="1" applyAlignment="1">
      <alignment horizontal="center" wrapText="1"/>
    </xf>
    <xf numFmtId="0" fontId="36" fillId="50" borderId="72" xfId="189" applyFont="1" applyFill="1" applyBorder="1"/>
    <xf numFmtId="0" fontId="36" fillId="50" borderId="73" xfId="189" applyFont="1" applyFill="1" applyBorder="1"/>
    <xf numFmtId="167" fontId="30" fillId="50" borderId="73" xfId="189" applyNumberFormat="1" applyFont="1" applyFill="1" applyBorder="1" applyAlignment="1">
      <alignment wrapText="1"/>
    </xf>
    <xf numFmtId="166" fontId="36" fillId="50" borderId="0" xfId="189" applyNumberFormat="1" applyFont="1" applyFill="1"/>
    <xf numFmtId="167" fontId="13" fillId="0" borderId="71" xfId="226" applyFont="1" applyFill="1" applyBorder="1" applyAlignment="1" applyProtection="1">
      <alignment vertical="center"/>
    </xf>
    <xf numFmtId="0" fontId="33" fillId="50" borderId="64" xfId="189" applyFont="1" applyFill="1" applyBorder="1" applyAlignment="1">
      <alignment horizontal="center" wrapText="1"/>
    </xf>
    <xf numFmtId="167" fontId="36" fillId="50" borderId="0" xfId="189" applyNumberFormat="1" applyFont="1" applyFill="1"/>
    <xf numFmtId="0" fontId="36" fillId="51" borderId="0" xfId="189" applyFont="1" applyFill="1"/>
    <xf numFmtId="164" fontId="40" fillId="50" borderId="0" xfId="189" applyNumberFormat="1" applyFont="1" applyFill="1"/>
    <xf numFmtId="0" fontId="45" fillId="50" borderId="0" xfId="189" applyFont="1" applyFill="1"/>
    <xf numFmtId="0" fontId="40" fillId="51" borderId="0" xfId="189" applyFont="1" applyFill="1"/>
    <xf numFmtId="0" fontId="36" fillId="50" borderId="0" xfId="189" applyFont="1" applyFill="1" applyAlignment="1">
      <alignment horizontal="center"/>
    </xf>
    <xf numFmtId="0" fontId="42" fillId="51" borderId="0" xfId="189" applyFill="1"/>
    <xf numFmtId="0" fontId="0" fillId="50" borderId="0" xfId="189" applyFont="1" applyFill="1"/>
    <xf numFmtId="0" fontId="0" fillId="0" borderId="0" xfId="189" applyFont="1"/>
    <xf numFmtId="0" fontId="31" fillId="50" borderId="54" xfId="189" applyFont="1" applyFill="1" applyBorder="1" applyAlignment="1">
      <alignment horizontal="center" vertical="top" wrapText="1"/>
    </xf>
    <xf numFmtId="167" fontId="30" fillId="50" borderId="54" xfId="189" applyNumberFormat="1" applyFont="1" applyFill="1" applyBorder="1" applyAlignment="1">
      <alignment horizontal="center" wrapText="1"/>
    </xf>
    <xf numFmtId="166" fontId="30" fillId="50" borderId="74" xfId="189" applyNumberFormat="1" applyFont="1" applyFill="1" applyBorder="1" applyAlignment="1">
      <alignment horizontal="center" wrapText="1"/>
    </xf>
    <xf numFmtId="0" fontId="36" fillId="0" borderId="64" xfId="189" applyFont="1" applyBorder="1"/>
    <xf numFmtId="0" fontId="36" fillId="50" borderId="75" xfId="189" applyFont="1" applyFill="1" applyBorder="1"/>
    <xf numFmtId="0" fontId="36" fillId="50" borderId="76" xfId="189" applyFont="1" applyFill="1" applyBorder="1"/>
    <xf numFmtId="0" fontId="36" fillId="0" borderId="76" xfId="189" applyFont="1" applyBorder="1"/>
    <xf numFmtId="0" fontId="31" fillId="50" borderId="75" xfId="189" applyFont="1" applyFill="1" applyBorder="1" applyAlignment="1">
      <alignment vertical="top" wrapText="1"/>
    </xf>
    <xf numFmtId="0" fontId="33" fillId="50" borderId="76" xfId="189" applyFont="1" applyFill="1" applyBorder="1" applyAlignment="1">
      <alignment wrapText="1"/>
    </xf>
    <xf numFmtId="0" fontId="33" fillId="50" borderId="76" xfId="189" applyFont="1" applyFill="1" applyBorder="1" applyAlignment="1">
      <alignment horizontal="center" wrapText="1"/>
    </xf>
    <xf numFmtId="167" fontId="30" fillId="0" borderId="76" xfId="189" applyNumberFormat="1" applyFont="1" applyBorder="1" applyAlignment="1">
      <alignment horizontal="center" wrapText="1"/>
    </xf>
    <xf numFmtId="167" fontId="30" fillId="0" borderId="76" xfId="189" applyNumberFormat="1" applyFont="1" applyBorder="1" applyAlignment="1">
      <alignment wrapText="1"/>
    </xf>
    <xf numFmtId="167" fontId="22" fillId="0" borderId="76" xfId="189" applyNumberFormat="1" applyFont="1" applyBorder="1" applyAlignment="1">
      <alignment horizontal="center" wrapText="1"/>
    </xf>
    <xf numFmtId="167" fontId="22" fillId="0" borderId="76" xfId="189" applyNumberFormat="1" applyFont="1" applyBorder="1" applyAlignment="1">
      <alignment wrapText="1"/>
    </xf>
    <xf numFmtId="0" fontId="42" fillId="50" borderId="75" xfId="189" applyFill="1" applyBorder="1"/>
    <xf numFmtId="0" fontId="42" fillId="50" borderId="76" xfId="189" applyFill="1" applyBorder="1"/>
    <xf numFmtId="0" fontId="42" fillId="0" borderId="76" xfId="189" applyBorder="1"/>
    <xf numFmtId="167" fontId="30" fillId="0" borderId="74" xfId="189" applyNumberFormat="1" applyFont="1" applyBorder="1" applyAlignment="1">
      <alignment wrapText="1"/>
    </xf>
    <xf numFmtId="0" fontId="42" fillId="50" borderId="63" xfId="189" applyFill="1" applyBorder="1"/>
    <xf numFmtId="0" fontId="42" fillId="50" borderId="64" xfId="189" applyFill="1" applyBorder="1"/>
    <xf numFmtId="0" fontId="42" fillId="0" borderId="64" xfId="189" applyBorder="1"/>
    <xf numFmtId="0" fontId="42" fillId="0" borderId="75" xfId="189" applyBorder="1"/>
    <xf numFmtId="0" fontId="32" fillId="50" borderId="76" xfId="189" applyFont="1" applyFill="1" applyBorder="1" applyAlignment="1">
      <alignment wrapText="1"/>
    </xf>
    <xf numFmtId="0" fontId="31" fillId="50" borderId="75" xfId="189" applyFont="1" applyFill="1" applyBorder="1" applyAlignment="1">
      <alignment horizontal="center" vertical="top" wrapText="1"/>
    </xf>
    <xf numFmtId="0" fontId="31" fillId="50" borderId="76" xfId="189" applyFont="1" applyFill="1" applyBorder="1" applyAlignment="1">
      <alignment horizontal="center" vertical="top" wrapText="1"/>
    </xf>
    <xf numFmtId="167" fontId="35" fillId="0" borderId="53" xfId="189" applyNumberFormat="1" applyFont="1" applyBorder="1"/>
    <xf numFmtId="0" fontId="31" fillId="50" borderId="76" xfId="189" applyFont="1" applyFill="1" applyBorder="1" applyAlignment="1">
      <alignment wrapText="1"/>
    </xf>
    <xf numFmtId="0" fontId="67" fillId="0" borderId="0" xfId="178"/>
    <xf numFmtId="0" fontId="36" fillId="52" borderId="0" xfId="189" applyFont="1" applyFill="1"/>
    <xf numFmtId="0" fontId="40" fillId="52" borderId="0" xfId="189" applyFont="1" applyFill="1"/>
    <xf numFmtId="0" fontId="42" fillId="52" borderId="0" xfId="189" applyFill="1"/>
    <xf numFmtId="164" fontId="36" fillId="50" borderId="0" xfId="189" applyNumberFormat="1" applyFont="1" applyFill="1"/>
    <xf numFmtId="171" fontId="42" fillId="52" borderId="0" xfId="171" applyNumberFormat="1" applyFill="1"/>
    <xf numFmtId="166" fontId="36" fillId="52" borderId="0" xfId="189" applyNumberFormat="1" applyFont="1" applyFill="1"/>
    <xf numFmtId="164" fontId="36" fillId="52" borderId="0" xfId="189" applyNumberFormat="1" applyFont="1" applyFill="1"/>
    <xf numFmtId="0" fontId="26" fillId="0" borderId="77" xfId="0" applyFont="1" applyBorder="1"/>
    <xf numFmtId="0" fontId="25" fillId="0" borderId="78" xfId="0" applyFont="1" applyBorder="1"/>
    <xf numFmtId="0" fontId="26" fillId="0" borderId="79" xfId="0" applyFont="1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0" fillId="0" borderId="81" xfId="0" applyBorder="1"/>
    <xf numFmtId="0" fontId="0" fillId="0" borderId="56" xfId="0" applyBorder="1"/>
    <xf numFmtId="0" fontId="26" fillId="53" borderId="56" xfId="0" applyFont="1" applyFill="1" applyBorder="1"/>
    <xf numFmtId="0" fontId="0" fillId="54" borderId="56" xfId="0" applyFill="1" applyBorder="1" applyAlignment="1">
      <alignment horizontal="center" vertical="center"/>
    </xf>
    <xf numFmtId="0" fontId="0" fillId="54" borderId="81" xfId="0" applyFill="1" applyBorder="1"/>
    <xf numFmtId="0" fontId="0" fillId="54" borderId="56" xfId="0" applyFill="1" applyBorder="1"/>
    <xf numFmtId="0" fontId="0" fillId="52" borderId="56" xfId="0" applyFill="1" applyBorder="1" applyAlignment="1">
      <alignment horizontal="center" vertical="center"/>
    </xf>
    <xf numFmtId="0" fontId="0" fillId="52" borderId="56" xfId="0" applyFill="1" applyBorder="1"/>
    <xf numFmtId="0" fontId="0" fillId="53" borderId="82" xfId="0" applyFill="1" applyBorder="1"/>
    <xf numFmtId="0" fontId="26" fillId="53" borderId="83" xfId="0" applyFont="1" applyFill="1" applyBorder="1"/>
    <xf numFmtId="0" fontId="26" fillId="53" borderId="84" xfId="0" applyFont="1" applyFill="1" applyBorder="1"/>
    <xf numFmtId="0" fontId="26" fillId="53" borderId="85" xfId="0" applyFont="1" applyFill="1" applyBorder="1"/>
    <xf numFmtId="0" fontId="42" fillId="0" borderId="0" xfId="171"/>
    <xf numFmtId="0" fontId="26" fillId="0" borderId="77" xfId="171" applyFont="1" applyBorder="1"/>
    <xf numFmtId="0" fontId="25" fillId="0" borderId="78" xfId="171" applyFont="1" applyBorder="1"/>
    <xf numFmtId="0" fontId="26" fillId="0" borderId="79" xfId="171" applyFont="1" applyBorder="1" applyAlignment="1">
      <alignment horizontal="center"/>
    </xf>
    <xf numFmtId="0" fontId="26" fillId="0" borderId="80" xfId="171" applyFont="1" applyBorder="1" applyAlignment="1">
      <alignment horizontal="center"/>
    </xf>
    <xf numFmtId="0" fontId="42" fillId="0" borderId="56" xfId="171" applyBorder="1" applyAlignment="1">
      <alignment horizontal="center" vertical="center"/>
    </xf>
    <xf numFmtId="0" fontId="42" fillId="0" borderId="81" xfId="171" applyBorder="1"/>
    <xf numFmtId="0" fontId="42" fillId="0" borderId="56" xfId="171" applyBorder="1"/>
    <xf numFmtId="0" fontId="26" fillId="53" borderId="56" xfId="171" applyFont="1" applyFill="1" applyBorder="1"/>
    <xf numFmtId="0" fontId="42" fillId="54" borderId="56" xfId="171" applyFill="1" applyBorder="1" applyAlignment="1">
      <alignment horizontal="center" vertical="center"/>
    </xf>
    <xf numFmtId="0" fontId="42" fillId="54" borderId="81" xfId="171" applyFill="1" applyBorder="1"/>
    <xf numFmtId="0" fontId="42" fillId="54" borderId="56" xfId="171" applyFill="1" applyBorder="1"/>
    <xf numFmtId="0" fontId="42" fillId="52" borderId="56" xfId="171" applyFill="1" applyBorder="1" applyAlignment="1">
      <alignment horizontal="center" vertical="center"/>
    </xf>
    <xf numFmtId="0" fontId="42" fillId="52" borderId="56" xfId="171" applyFill="1" applyBorder="1"/>
    <xf numFmtId="0" fontId="42" fillId="53" borderId="82" xfId="171" applyFill="1" applyBorder="1"/>
    <xf numFmtId="0" fontId="26" fillId="53" borderId="83" xfId="171" applyFont="1" applyFill="1" applyBorder="1"/>
    <xf numFmtId="0" fontId="26" fillId="53" borderId="84" xfId="171" applyFont="1" applyFill="1" applyBorder="1"/>
    <xf numFmtId="0" fontId="26" fillId="53" borderId="85" xfId="171" applyFont="1" applyFill="1" applyBorder="1"/>
    <xf numFmtId="0" fontId="26" fillId="0" borderId="81" xfId="0" applyFont="1" applyBorder="1"/>
    <xf numFmtId="0" fontId="26" fillId="0" borderId="56" xfId="0" applyFont="1" applyBorder="1"/>
    <xf numFmtId="0" fontId="26" fillId="54" borderId="81" xfId="0" applyFont="1" applyFill="1" applyBorder="1"/>
    <xf numFmtId="0" fontId="26" fillId="54" borderId="56" xfId="0" applyFont="1" applyFill="1" applyBorder="1"/>
    <xf numFmtId="0" fontId="26" fillId="52" borderId="56" xfId="0" applyFont="1" applyFill="1" applyBorder="1"/>
    <xf numFmtId="0" fontId="26" fillId="0" borderId="0" xfId="0" applyFont="1"/>
    <xf numFmtId="0" fontId="26" fillId="0" borderId="81" xfId="171" applyFont="1" applyBorder="1"/>
    <xf numFmtId="0" fontId="26" fillId="0" borderId="56" xfId="171" applyFont="1" applyBorder="1"/>
    <xf numFmtId="0" fontId="26" fillId="54" borderId="81" xfId="171" applyFont="1" applyFill="1" applyBorder="1"/>
    <xf numFmtId="0" fontId="26" fillId="54" borderId="56" xfId="171" applyFont="1" applyFill="1" applyBorder="1"/>
    <xf numFmtId="0" fontId="26" fillId="52" borderId="56" xfId="171" applyFont="1" applyFill="1" applyBorder="1"/>
    <xf numFmtId="0" fontId="26" fillId="0" borderId="0" xfId="171" applyFont="1"/>
    <xf numFmtId="0" fontId="27" fillId="0" borderId="81" xfId="0" applyFont="1" applyBorder="1"/>
    <xf numFmtId="0" fontId="0" fillId="54" borderId="56" xfId="0" applyFill="1" applyBorder="1" applyAlignment="1">
      <alignment horizontal="right"/>
    </xf>
    <xf numFmtId="0" fontId="26" fillId="54" borderId="56" xfId="0" applyFont="1" applyFill="1" applyBorder="1" applyAlignment="1">
      <alignment horizontal="right"/>
    </xf>
    <xf numFmtId="0" fontId="0" fillId="0" borderId="56" xfId="0" applyBorder="1" applyAlignment="1">
      <alignment horizontal="left" vertical="center"/>
    </xf>
    <xf numFmtId="0" fontId="0" fillId="0" borderId="56" xfId="0" applyBorder="1" applyAlignment="1">
      <alignment horizontal="right"/>
    </xf>
    <xf numFmtId="0" fontId="26" fillId="0" borderId="56" xfId="0" applyFont="1" applyBorder="1" applyAlignment="1">
      <alignment horizontal="right"/>
    </xf>
    <xf numFmtId="0" fontId="27" fillId="54" borderId="81" xfId="0" applyFont="1" applyFill="1" applyBorder="1"/>
    <xf numFmtId="0" fontId="27" fillId="54" borderId="56" xfId="0" applyFont="1" applyFill="1" applyBorder="1"/>
    <xf numFmtId="0" fontId="27" fillId="0" borderId="81" xfId="171" applyFont="1" applyBorder="1"/>
    <xf numFmtId="0" fontId="42" fillId="54" borderId="56" xfId="171" applyFill="1" applyBorder="1" applyAlignment="1">
      <alignment horizontal="right"/>
    </xf>
    <xf numFmtId="0" fontId="26" fillId="54" borderId="56" xfId="171" applyFont="1" applyFill="1" applyBorder="1" applyAlignment="1">
      <alignment horizontal="right"/>
    </xf>
    <xf numFmtId="0" fontId="42" fillId="0" borderId="56" xfId="171" applyBorder="1" applyAlignment="1">
      <alignment horizontal="left" vertical="center"/>
    </xf>
    <xf numFmtId="0" fontId="42" fillId="0" borderId="56" xfId="171" applyBorder="1" applyAlignment="1">
      <alignment horizontal="right"/>
    </xf>
    <xf numFmtId="0" fontId="26" fillId="0" borderId="56" xfId="171" applyFont="1" applyBorder="1" applyAlignment="1">
      <alignment horizontal="right"/>
    </xf>
    <xf numFmtId="0" fontId="27" fillId="54" borderId="81" xfId="171" applyFont="1" applyFill="1" applyBorder="1"/>
    <xf numFmtId="0" fontId="27" fillId="54" borderId="56" xfId="171" applyFont="1" applyFill="1" applyBorder="1"/>
    <xf numFmtId="0" fontId="42" fillId="54" borderId="86" xfId="171" applyFill="1" applyBorder="1"/>
    <xf numFmtId="0" fontId="42" fillId="54" borderId="87" xfId="171" applyFill="1" applyBorder="1"/>
    <xf numFmtId="0" fontId="0" fillId="54" borderId="56" xfId="0" applyFill="1" applyBorder="1" applyAlignment="1">
      <alignment horizontal="left" vertical="top"/>
    </xf>
    <xf numFmtId="0" fontId="42" fillId="52" borderId="0" xfId="171" applyFill="1"/>
    <xf numFmtId="0" fontId="42" fillId="54" borderId="56" xfId="171" applyFill="1" applyBorder="1" applyAlignment="1">
      <alignment horizontal="left" vertical="top"/>
    </xf>
    <xf numFmtId="0" fontId="27" fillId="0" borderId="56" xfId="171" applyFont="1" applyBorder="1" applyAlignment="1">
      <alignment horizontal="right"/>
    </xf>
    <xf numFmtId="0" fontId="0" fillId="52" borderId="0" xfId="0" applyFill="1"/>
    <xf numFmtId="0" fontId="42" fillId="0" borderId="0" xfId="166"/>
    <xf numFmtId="0" fontId="26" fillId="0" borderId="77" xfId="166" applyFont="1" applyBorder="1"/>
    <xf numFmtId="0" fontId="25" fillId="0" borderId="78" xfId="166" applyFont="1" applyBorder="1"/>
    <xf numFmtId="0" fontId="26" fillId="0" borderId="79" xfId="166" applyFont="1" applyBorder="1" applyAlignment="1">
      <alignment horizontal="center"/>
    </xf>
    <xf numFmtId="0" fontId="26" fillId="0" borderId="56" xfId="166" applyFont="1" applyBorder="1"/>
    <xf numFmtId="0" fontId="42" fillId="0" borderId="56" xfId="166" applyBorder="1" applyAlignment="1">
      <alignment horizontal="center" vertical="center"/>
    </xf>
    <xf numFmtId="0" fontId="42" fillId="0" borderId="81" xfId="166" applyBorder="1"/>
    <xf numFmtId="0" fontId="42" fillId="0" borderId="56" xfId="166" applyBorder="1"/>
    <xf numFmtId="0" fontId="42" fillId="54" borderId="56" xfId="166" applyFill="1" applyBorder="1" applyAlignment="1">
      <alignment horizontal="center" vertical="center"/>
    </xf>
    <xf numFmtId="0" fontId="42" fillId="54" borderId="81" xfId="166" applyFill="1" applyBorder="1"/>
    <xf numFmtId="0" fontId="42" fillId="54" borderId="56" xfId="166" applyFill="1" applyBorder="1"/>
    <xf numFmtId="0" fontId="26" fillId="54" borderId="56" xfId="166" applyFont="1" applyFill="1" applyBorder="1"/>
    <xf numFmtId="0" fontId="42" fillId="52" borderId="0" xfId="166" applyFill="1"/>
    <xf numFmtId="0" fontId="42" fillId="0" borderId="87" xfId="166" applyBorder="1"/>
    <xf numFmtId="0" fontId="42" fillId="54" borderId="81" xfId="166" applyFill="1" applyBorder="1" applyAlignment="1">
      <alignment horizontal="center" vertical="center"/>
    </xf>
    <xf numFmtId="0" fontId="42" fillId="55" borderId="56" xfId="166" applyFill="1" applyBorder="1"/>
    <xf numFmtId="0" fontId="42" fillId="56" borderId="56" xfId="166" applyFill="1" applyBorder="1"/>
    <xf numFmtId="0" fontId="26" fillId="56" borderId="56" xfId="166" applyFont="1" applyFill="1" applyBorder="1"/>
    <xf numFmtId="0" fontId="26" fillId="55" borderId="88" xfId="166" applyFont="1" applyFill="1" applyBorder="1"/>
    <xf numFmtId="0" fontId="26" fillId="55" borderId="89" xfId="166" applyFont="1" applyFill="1" applyBorder="1"/>
    <xf numFmtId="0" fontId="42" fillId="52" borderId="56" xfId="166" applyFill="1" applyBorder="1" applyAlignment="1">
      <alignment horizontal="center" vertical="center"/>
    </xf>
    <xf numFmtId="0" fontId="42" fillId="52" borderId="81" xfId="166" applyFill="1" applyBorder="1"/>
    <xf numFmtId="0" fontId="42" fillId="52" borderId="56" xfId="166" applyFill="1" applyBorder="1"/>
    <xf numFmtId="0" fontId="42" fillId="56" borderId="90" xfId="166" applyFill="1" applyBorder="1"/>
    <xf numFmtId="0" fontId="42" fillId="56" borderId="91" xfId="166" applyFill="1" applyBorder="1"/>
    <xf numFmtId="0" fontId="26" fillId="56" borderId="90" xfId="166" applyFont="1" applyFill="1" applyBorder="1"/>
    <xf numFmtId="0" fontId="26" fillId="55" borderId="56" xfId="166" applyFont="1" applyFill="1" applyBorder="1"/>
    <xf numFmtId="0" fontId="25" fillId="0" borderId="92" xfId="166" applyFont="1" applyBorder="1"/>
    <xf numFmtId="0" fontId="26" fillId="0" borderId="0" xfId="166" applyFont="1"/>
    <xf numFmtId="0" fontId="26" fillId="52" borderId="0" xfId="166" applyFont="1" applyFill="1"/>
    <xf numFmtId="0" fontId="42" fillId="0" borderId="93" xfId="166" applyBorder="1"/>
    <xf numFmtId="0" fontId="42" fillId="0" borderId="94" xfId="166" applyBorder="1"/>
    <xf numFmtId="0" fontId="26" fillId="0" borderId="56" xfId="166" applyFont="1" applyBorder="1" applyAlignment="1">
      <alignment horizontal="center"/>
    </xf>
    <xf numFmtId="0" fontId="25" fillId="0" borderId="56" xfId="166" applyFont="1" applyBorder="1"/>
    <xf numFmtId="164" fontId="42" fillId="52" borderId="0" xfId="166" applyNumberFormat="1" applyFill="1"/>
    <xf numFmtId="164" fontId="42" fillId="0" borderId="0" xfId="166" applyNumberFormat="1"/>
    <xf numFmtId="0" fontId="26" fillId="57" borderId="56" xfId="166" applyFont="1" applyFill="1" applyBorder="1"/>
    <xf numFmtId="0" fontId="42" fillId="56" borderId="56" xfId="166" applyFill="1" applyBorder="1" applyAlignment="1">
      <alignment horizontal="center" vertical="center"/>
    </xf>
    <xf numFmtId="0" fontId="42" fillId="56" borderId="81" xfId="166" applyFill="1" applyBorder="1"/>
    <xf numFmtId="0" fontId="42" fillId="57" borderId="0" xfId="166" applyFill="1"/>
    <xf numFmtId="0" fontId="21" fillId="0" borderId="20" xfId="189" applyFont="1" applyBorder="1" applyAlignment="1">
      <alignment wrapText="1"/>
    </xf>
    <xf numFmtId="0" fontId="21" fillId="0" borderId="35" xfId="189" applyFont="1" applyBorder="1" applyAlignment="1">
      <alignment wrapText="1"/>
    </xf>
    <xf numFmtId="0" fontId="21" fillId="0" borderId="20" xfId="189" applyFont="1" applyBorder="1" applyAlignment="1">
      <alignment horizontal="center" vertical="top" wrapText="1"/>
    </xf>
    <xf numFmtId="0" fontId="23" fillId="0" borderId="20" xfId="189" applyFont="1" applyBorder="1" applyAlignment="1">
      <alignment wrapText="1"/>
    </xf>
    <xf numFmtId="0" fontId="21" fillId="0" borderId="20" xfId="188" applyFont="1" applyBorder="1" applyAlignment="1">
      <alignment wrapText="1"/>
    </xf>
    <xf numFmtId="0" fontId="21" fillId="0" borderId="35" xfId="188" applyFont="1" applyBorder="1" applyAlignment="1">
      <alignment wrapText="1"/>
    </xf>
    <xf numFmtId="0" fontId="21" fillId="0" borderId="20" xfId="188" applyFont="1" applyBorder="1" applyAlignment="1">
      <alignment horizontal="center" vertical="top" wrapText="1"/>
    </xf>
    <xf numFmtId="0" fontId="23" fillId="0" borderId="20" xfId="188" applyFont="1" applyBorder="1" applyAlignment="1">
      <alignment wrapText="1"/>
    </xf>
    <xf numFmtId="0" fontId="21" fillId="0" borderId="20" xfId="184" applyFont="1" applyBorder="1" applyAlignment="1">
      <alignment wrapText="1"/>
    </xf>
    <xf numFmtId="0" fontId="21" fillId="0" borderId="35" xfId="184" applyFont="1" applyBorder="1" applyAlignment="1">
      <alignment wrapText="1"/>
    </xf>
    <xf numFmtId="0" fontId="21" fillId="0" borderId="20" xfId="184" applyFont="1" applyBorder="1" applyAlignment="1">
      <alignment horizontal="center" vertical="top" wrapText="1"/>
    </xf>
    <xf numFmtId="0" fontId="23" fillId="0" borderId="20" xfId="184" applyFont="1" applyBorder="1" applyAlignment="1">
      <alignment wrapText="1"/>
    </xf>
    <xf numFmtId="0" fontId="21" fillId="0" borderId="20" xfId="187" applyFont="1" applyBorder="1" applyAlignment="1">
      <alignment wrapText="1"/>
    </xf>
    <xf numFmtId="0" fontId="21" fillId="0" borderId="35" xfId="187" applyFont="1" applyBorder="1" applyAlignment="1">
      <alignment wrapText="1"/>
    </xf>
    <xf numFmtId="0" fontId="21" fillId="0" borderId="20" xfId="187" applyFont="1" applyBorder="1" applyAlignment="1">
      <alignment horizontal="center" vertical="top" wrapText="1"/>
    </xf>
    <xf numFmtId="0" fontId="23" fillId="0" borderId="20" xfId="187" applyFont="1" applyBorder="1" applyAlignment="1">
      <alignment wrapText="1"/>
    </xf>
    <xf numFmtId="0" fontId="21" fillId="0" borderId="20" xfId="186" applyFont="1" applyBorder="1" applyAlignment="1">
      <alignment wrapText="1"/>
    </xf>
    <xf numFmtId="0" fontId="21" fillId="0" borderId="35" xfId="186" applyFont="1" applyBorder="1" applyAlignment="1">
      <alignment wrapText="1"/>
    </xf>
    <xf numFmtId="0" fontId="21" fillId="0" borderId="20" xfId="186" applyFont="1" applyBorder="1" applyAlignment="1">
      <alignment horizontal="center" vertical="top" wrapText="1"/>
    </xf>
    <xf numFmtId="0" fontId="23" fillId="0" borderId="20" xfId="186" applyFont="1" applyBorder="1" applyAlignment="1">
      <alignment wrapText="1"/>
    </xf>
    <xf numFmtId="0" fontId="21" fillId="0" borderId="20" xfId="185" applyFont="1" applyBorder="1" applyAlignment="1">
      <alignment wrapText="1"/>
    </xf>
    <xf numFmtId="0" fontId="21" fillId="0" borderId="35" xfId="185" applyFont="1" applyBorder="1" applyAlignment="1">
      <alignment wrapText="1"/>
    </xf>
    <xf numFmtId="0" fontId="21" fillId="0" borderId="20" xfId="185" applyFont="1" applyBorder="1" applyAlignment="1">
      <alignment horizontal="center" vertical="top" wrapText="1"/>
    </xf>
    <xf numFmtId="0" fontId="23" fillId="0" borderId="20" xfId="185" applyFont="1" applyBorder="1" applyAlignment="1">
      <alignment wrapText="1"/>
    </xf>
    <xf numFmtId="0" fontId="21" fillId="0" borderId="20" xfId="183" applyFont="1" applyBorder="1" applyAlignment="1">
      <alignment wrapText="1"/>
    </xf>
    <xf numFmtId="0" fontId="21" fillId="0" borderId="35" xfId="183" applyFont="1" applyBorder="1" applyAlignment="1">
      <alignment wrapText="1"/>
    </xf>
    <xf numFmtId="0" fontId="21" fillId="0" borderId="20" xfId="183" applyFont="1" applyBorder="1" applyAlignment="1">
      <alignment horizontal="center" vertical="top" wrapText="1"/>
    </xf>
    <xf numFmtId="0" fontId="23" fillId="0" borderId="20" xfId="183" applyFont="1" applyBorder="1" applyAlignment="1">
      <alignment wrapText="1"/>
    </xf>
    <xf numFmtId="0" fontId="21" fillId="0" borderId="20" xfId="191" applyFont="1" applyBorder="1" applyAlignment="1">
      <alignment wrapText="1"/>
    </xf>
    <xf numFmtId="0" fontId="21" fillId="0" borderId="35" xfId="191" applyFont="1" applyBorder="1" applyAlignment="1">
      <alignment wrapText="1"/>
    </xf>
    <xf numFmtId="0" fontId="21" fillId="0" borderId="20" xfId="191" applyFont="1" applyBorder="1" applyAlignment="1">
      <alignment horizontal="center" vertical="top" wrapText="1"/>
    </xf>
    <xf numFmtId="0" fontId="23" fillId="0" borderId="20" xfId="191" applyFont="1" applyBorder="1" applyAlignment="1">
      <alignment wrapText="1"/>
    </xf>
    <xf numFmtId="0" fontId="21" fillId="0" borderId="20" xfId="190" applyFont="1" applyBorder="1" applyAlignment="1">
      <alignment wrapText="1"/>
    </xf>
    <xf numFmtId="0" fontId="21" fillId="0" borderId="35" xfId="190" applyFont="1" applyBorder="1" applyAlignment="1">
      <alignment wrapText="1"/>
    </xf>
    <xf numFmtId="0" fontId="21" fillId="0" borderId="20" xfId="190" applyFont="1" applyBorder="1" applyAlignment="1">
      <alignment horizontal="center" vertical="top" wrapText="1"/>
    </xf>
    <xf numFmtId="0" fontId="23" fillId="0" borderId="20" xfId="190" applyFont="1" applyBorder="1" applyAlignment="1">
      <alignment wrapText="1"/>
    </xf>
    <xf numFmtId="0" fontId="31" fillId="48" borderId="20" xfId="189" applyFont="1" applyFill="1" applyBorder="1" applyAlignment="1">
      <alignment horizontal="center" vertical="top" wrapText="1"/>
    </xf>
    <xf numFmtId="0" fontId="32" fillId="48" borderId="20" xfId="189" applyFont="1" applyFill="1" applyBorder="1" applyAlignment="1">
      <alignment wrapText="1"/>
    </xf>
    <xf numFmtId="0" fontId="31" fillId="48" borderId="20" xfId="189" applyFont="1" applyFill="1" applyBorder="1" applyAlignment="1">
      <alignment wrapText="1"/>
    </xf>
    <xf numFmtId="0" fontId="31" fillId="48" borderId="35" xfId="189" applyFont="1" applyFill="1" applyBorder="1" applyAlignment="1">
      <alignment wrapText="1"/>
    </xf>
    <xf numFmtId="0" fontId="31" fillId="50" borderId="59" xfId="189" applyFont="1" applyFill="1" applyBorder="1" applyAlignment="1">
      <alignment wrapText="1"/>
    </xf>
    <xf numFmtId="0" fontId="31" fillId="50" borderId="61" xfId="189" applyFont="1" applyFill="1" applyBorder="1" applyAlignment="1">
      <alignment wrapText="1"/>
    </xf>
    <xf numFmtId="0" fontId="21" fillId="0" borderId="68" xfId="189" applyFont="1" applyBorder="1" applyAlignment="1">
      <alignment horizontal="center" vertical="top" wrapText="1"/>
    </xf>
    <xf numFmtId="0" fontId="21" fillId="0" borderId="52" xfId="189" applyFont="1" applyBorder="1" applyAlignment="1">
      <alignment horizontal="center" vertical="top" wrapText="1"/>
    </xf>
    <xf numFmtId="0" fontId="21" fillId="0" borderId="59" xfId="189" applyFont="1" applyBorder="1" applyAlignment="1">
      <alignment horizontal="center" vertical="top" wrapText="1"/>
    </xf>
    <xf numFmtId="0" fontId="21" fillId="0" borderId="61" xfId="189" applyFont="1" applyBorder="1" applyAlignment="1">
      <alignment horizontal="center" vertical="top" wrapText="1"/>
    </xf>
    <xf numFmtId="0" fontId="21" fillId="0" borderId="63" xfId="189" applyFont="1" applyBorder="1" applyAlignment="1">
      <alignment horizontal="center" vertical="top" wrapText="1"/>
    </xf>
    <xf numFmtId="0" fontId="21" fillId="0" borderId="53" xfId="189" applyFont="1" applyBorder="1" applyAlignment="1">
      <alignment horizontal="center" vertical="top" wrapText="1"/>
    </xf>
    <xf numFmtId="0" fontId="31" fillId="50" borderId="75" xfId="189" applyFont="1" applyFill="1" applyBorder="1" applyAlignment="1">
      <alignment wrapText="1"/>
    </xf>
    <xf numFmtId="0" fontId="31" fillId="50" borderId="54" xfId="189" applyFont="1" applyFill="1" applyBorder="1" applyAlignment="1">
      <alignment wrapText="1"/>
    </xf>
    <xf numFmtId="0" fontId="32" fillId="50" borderId="75" xfId="189" applyFont="1" applyFill="1" applyBorder="1" applyAlignment="1">
      <alignment wrapText="1"/>
    </xf>
    <xf numFmtId="0" fontId="32" fillId="50" borderId="54" xfId="189" applyFont="1" applyFill="1" applyBorder="1" applyAlignment="1">
      <alignment wrapText="1"/>
    </xf>
    <xf numFmtId="0" fontId="21" fillId="0" borderId="75" xfId="189" applyFont="1" applyBorder="1" applyAlignment="1">
      <alignment horizontal="center" vertical="top" wrapText="1"/>
    </xf>
    <xf numFmtId="0" fontId="21" fillId="0" borderId="76" xfId="189" applyFont="1" applyBorder="1" applyAlignment="1">
      <alignment horizontal="center" vertical="top" wrapText="1"/>
    </xf>
    <xf numFmtId="0" fontId="21" fillId="0" borderId="54" xfId="189" applyFont="1" applyBorder="1" applyAlignment="1">
      <alignment horizontal="center" vertical="top" wrapText="1"/>
    </xf>
    <xf numFmtId="0" fontId="32" fillId="50" borderId="76" xfId="189" applyFont="1" applyFill="1" applyBorder="1" applyAlignment="1">
      <alignment wrapText="1"/>
    </xf>
    <xf numFmtId="0" fontId="31" fillId="50" borderId="75" xfId="189" applyFont="1" applyFill="1" applyBorder="1" applyAlignment="1">
      <alignment horizontal="center" vertical="top" wrapText="1"/>
    </xf>
    <xf numFmtId="0" fontId="31" fillId="50" borderId="54" xfId="189" applyFont="1" applyFill="1" applyBorder="1" applyAlignment="1">
      <alignment horizontal="center" vertical="top" wrapText="1"/>
    </xf>
    <xf numFmtId="0" fontId="31" fillId="50" borderId="68" xfId="189" applyFont="1" applyFill="1" applyBorder="1" applyAlignment="1">
      <alignment horizontal="center" vertical="top" wrapText="1"/>
    </xf>
    <xf numFmtId="0" fontId="31" fillId="50" borderId="52" xfId="189" applyFont="1" applyFill="1" applyBorder="1" applyAlignment="1">
      <alignment horizontal="center" vertical="top" wrapText="1"/>
    </xf>
    <xf numFmtId="0" fontId="31" fillId="50" borderId="76" xfId="189" applyFont="1" applyFill="1" applyBorder="1" applyAlignment="1">
      <alignment horizontal="center" vertical="top" wrapText="1"/>
    </xf>
    <xf numFmtId="0" fontId="31" fillId="50" borderId="59" xfId="189" applyFont="1" applyFill="1" applyBorder="1" applyAlignment="1">
      <alignment horizontal="center" vertical="top" wrapText="1"/>
    </xf>
    <xf numFmtId="0" fontId="31" fillId="50" borderId="61" xfId="189" applyFont="1" applyFill="1" applyBorder="1" applyAlignment="1">
      <alignment horizontal="center" vertical="top" wrapText="1"/>
    </xf>
    <xf numFmtId="0" fontId="31" fillId="50" borderId="63" xfId="189" applyFont="1" applyFill="1" applyBorder="1" applyAlignment="1">
      <alignment horizontal="center" vertical="top" wrapText="1"/>
    </xf>
    <xf numFmtId="0" fontId="31" fillId="50" borderId="53" xfId="189" applyFont="1" applyFill="1" applyBorder="1" applyAlignment="1">
      <alignment horizontal="center" vertical="top" wrapText="1"/>
    </xf>
    <xf numFmtId="0" fontId="32" fillId="50" borderId="60" xfId="189" applyFont="1" applyFill="1" applyBorder="1" applyAlignment="1">
      <alignment wrapText="1"/>
    </xf>
    <xf numFmtId="0" fontId="20" fillId="0" borderId="0" xfId="189" applyFont="1" applyAlignment="1">
      <alignment horizontal="center"/>
    </xf>
    <xf numFmtId="0" fontId="0" fillId="0" borderId="79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82" xfId="0" applyBorder="1" applyAlignment="1">
      <alignment horizontal="center"/>
    </xf>
    <xf numFmtId="0" fontId="26" fillId="0" borderId="93" xfId="0" applyFont="1" applyBorder="1" applyAlignment="1">
      <alignment horizontal="center" wrapText="1"/>
    </xf>
    <xf numFmtId="0" fontId="26" fillId="0" borderId="95" xfId="0" applyFont="1" applyBorder="1" applyAlignment="1">
      <alignment horizontal="center" wrapText="1"/>
    </xf>
    <xf numFmtId="0" fontId="26" fillId="0" borderId="93" xfId="0" applyFont="1" applyBorder="1" applyAlignment="1">
      <alignment horizontal="center"/>
    </xf>
    <xf numFmtId="0" fontId="26" fillId="0" borderId="94" xfId="0" applyFont="1" applyBorder="1" applyAlignment="1">
      <alignment horizontal="center"/>
    </xf>
    <xf numFmtId="0" fontId="26" fillId="0" borderId="96" xfId="0" applyFont="1" applyBorder="1" applyAlignment="1">
      <alignment horizontal="center"/>
    </xf>
    <xf numFmtId="0" fontId="26" fillId="0" borderId="97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/>
    </xf>
    <xf numFmtId="0" fontId="26" fillId="0" borderId="81" xfId="0" applyFont="1" applyBorder="1" applyAlignment="1">
      <alignment horizontal="center" vertical="center"/>
    </xf>
    <xf numFmtId="0" fontId="42" fillId="0" borderId="79" xfId="171" applyBorder="1" applyAlignment="1">
      <alignment horizontal="center"/>
    </xf>
    <xf numFmtId="0" fontId="42" fillId="0" borderId="69" xfId="171" applyBorder="1" applyAlignment="1">
      <alignment horizontal="center"/>
    </xf>
    <xf numFmtId="0" fontId="42" fillId="0" borderId="82" xfId="171" applyBorder="1" applyAlignment="1">
      <alignment horizontal="center"/>
    </xf>
    <xf numFmtId="0" fontId="26" fillId="0" borderId="93" xfId="171" applyFont="1" applyBorder="1" applyAlignment="1">
      <alignment horizontal="center" wrapText="1"/>
    </xf>
    <xf numFmtId="0" fontId="26" fillId="0" borderId="95" xfId="171" applyFont="1" applyBorder="1" applyAlignment="1">
      <alignment horizontal="center" wrapText="1"/>
    </xf>
    <xf numFmtId="0" fontId="26" fillId="0" borderId="93" xfId="171" applyFont="1" applyBorder="1" applyAlignment="1">
      <alignment horizontal="center"/>
    </xf>
    <xf numFmtId="0" fontId="26" fillId="0" borderId="94" xfId="171" applyFont="1" applyBorder="1" applyAlignment="1">
      <alignment horizontal="center"/>
    </xf>
    <xf numFmtId="0" fontId="26" fillId="0" borderId="96" xfId="171" applyFont="1" applyBorder="1" applyAlignment="1">
      <alignment horizontal="center"/>
    </xf>
    <xf numFmtId="0" fontId="26" fillId="0" borderId="97" xfId="171" applyFont="1" applyBorder="1" applyAlignment="1">
      <alignment horizontal="center" vertical="center"/>
    </xf>
    <xf numFmtId="0" fontId="26" fillId="0" borderId="91" xfId="171" applyFont="1" applyBorder="1" applyAlignment="1">
      <alignment horizontal="center" vertical="center"/>
    </xf>
    <xf numFmtId="0" fontId="26" fillId="0" borderId="81" xfId="171" applyFont="1" applyBorder="1" applyAlignment="1">
      <alignment horizontal="center" vertical="center"/>
    </xf>
    <xf numFmtId="0" fontId="26" fillId="0" borderId="79" xfId="171" applyFont="1" applyBorder="1" applyAlignment="1">
      <alignment horizontal="center" wrapText="1"/>
    </xf>
    <xf numFmtId="0" fontId="26" fillId="0" borderId="98" xfId="171" applyFont="1" applyBorder="1" applyAlignment="1">
      <alignment horizontal="center" wrapText="1"/>
    </xf>
    <xf numFmtId="0" fontId="26" fillId="0" borderId="99" xfId="171" applyFont="1" applyBorder="1" applyAlignment="1">
      <alignment horizontal="center"/>
    </xf>
    <xf numFmtId="0" fontId="42" fillId="0" borderId="79" xfId="166" applyBorder="1" applyAlignment="1">
      <alignment horizontal="center"/>
    </xf>
    <xf numFmtId="0" fontId="42" fillId="0" borderId="69" xfId="166" applyBorder="1" applyAlignment="1">
      <alignment horizontal="center"/>
    </xf>
    <xf numFmtId="0" fontId="42" fillId="0" borderId="82" xfId="166" applyBorder="1" applyAlignment="1">
      <alignment horizontal="center"/>
    </xf>
    <xf numFmtId="0" fontId="26" fillId="0" borderId="93" xfId="166" applyFont="1" applyBorder="1" applyAlignment="1">
      <alignment horizontal="center" wrapText="1"/>
    </xf>
    <xf numFmtId="0" fontId="26" fillId="0" borderId="95" xfId="166" applyFont="1" applyBorder="1" applyAlignment="1">
      <alignment horizontal="center" wrapText="1"/>
    </xf>
    <xf numFmtId="0" fontId="26" fillId="0" borderId="93" xfId="166" applyFont="1" applyBorder="1" applyAlignment="1">
      <alignment horizontal="center"/>
    </xf>
    <xf numFmtId="0" fontId="26" fillId="0" borderId="94" xfId="166" applyFont="1" applyBorder="1" applyAlignment="1">
      <alignment horizontal="center"/>
    </xf>
    <xf numFmtId="0" fontId="26" fillId="0" borderId="96" xfId="166" applyFont="1" applyBorder="1" applyAlignment="1">
      <alignment horizontal="center"/>
    </xf>
    <xf numFmtId="0" fontId="26" fillId="0" borderId="97" xfId="166" applyFont="1" applyBorder="1" applyAlignment="1">
      <alignment horizontal="center" vertical="center"/>
    </xf>
    <xf numFmtId="0" fontId="26" fillId="0" borderId="91" xfId="166" applyFont="1" applyBorder="1" applyAlignment="1">
      <alignment horizontal="center" vertical="center"/>
    </xf>
    <xf numFmtId="0" fontId="26" fillId="0" borderId="81" xfId="166" applyFont="1" applyBorder="1" applyAlignment="1">
      <alignment horizontal="center" vertical="center"/>
    </xf>
    <xf numFmtId="0" fontId="42" fillId="0" borderId="56" xfId="166" applyBorder="1" applyAlignment="1">
      <alignment horizontal="center"/>
    </xf>
    <xf numFmtId="0" fontId="26" fillId="0" borderId="56" xfId="166" applyFont="1" applyBorder="1" applyAlignment="1">
      <alignment horizontal="center" wrapText="1"/>
    </xf>
    <xf numFmtId="0" fontId="26" fillId="0" borderId="56" xfId="166" applyFont="1" applyBorder="1" applyAlignment="1">
      <alignment horizontal="center"/>
    </xf>
    <xf numFmtId="0" fontId="26" fillId="0" borderId="56" xfId="166" applyFont="1" applyBorder="1" applyAlignment="1">
      <alignment horizontal="center" vertical="center"/>
    </xf>
    <xf numFmtId="0" fontId="42" fillId="52" borderId="56" xfId="166" applyFill="1" applyBorder="1" applyAlignment="1">
      <alignment horizontal="center"/>
    </xf>
  </cellXfs>
  <cellStyles count="239">
    <cellStyle name="_8_4 Акт снятия показаний ПУ ЮЛ_нов" xfId="1" xr:uid="{00000000-0005-0000-0000-000000000000}"/>
    <cellStyle name="20% - Акцент1 2" xfId="2" xr:uid="{00000000-0005-0000-0000-000001000000}"/>
    <cellStyle name="20% - Акцент1 2 2" xfId="3" xr:uid="{00000000-0005-0000-0000-000002000000}"/>
    <cellStyle name="20% - Акцент1 3" xfId="4" xr:uid="{00000000-0005-0000-0000-000003000000}"/>
    <cellStyle name="20% - Акцент1 4" xfId="5" xr:uid="{00000000-0005-0000-0000-000004000000}"/>
    <cellStyle name="20% - Акцент2 2" xfId="6" xr:uid="{00000000-0005-0000-0000-000005000000}"/>
    <cellStyle name="20% - Акцент2 2 2" xfId="7" xr:uid="{00000000-0005-0000-0000-000006000000}"/>
    <cellStyle name="20% - Акцент2 3" xfId="8" xr:uid="{00000000-0005-0000-0000-000007000000}"/>
    <cellStyle name="20% - Акцент3 2" xfId="9" xr:uid="{00000000-0005-0000-0000-000008000000}"/>
    <cellStyle name="20% - Акцент3 2 2" xfId="10" xr:uid="{00000000-0005-0000-0000-000009000000}"/>
    <cellStyle name="20% - Акцент3 3" xfId="11" xr:uid="{00000000-0005-0000-0000-00000A000000}"/>
    <cellStyle name="20% - Акцент3 4" xfId="12" xr:uid="{00000000-0005-0000-0000-00000B000000}"/>
    <cellStyle name="20% - Акцент4 2" xfId="13" xr:uid="{00000000-0005-0000-0000-00000C000000}"/>
    <cellStyle name="20% - Акцент4 2 2" xfId="14" xr:uid="{00000000-0005-0000-0000-00000D000000}"/>
    <cellStyle name="20% - Акцент4 3" xfId="15" xr:uid="{00000000-0005-0000-0000-00000E000000}"/>
    <cellStyle name="20% - Акцент4 4" xfId="16" xr:uid="{00000000-0005-0000-0000-00000F000000}"/>
    <cellStyle name="20% - Акцент5 2" xfId="17" xr:uid="{00000000-0005-0000-0000-000010000000}"/>
    <cellStyle name="20% - Акцент6 2" xfId="18" xr:uid="{00000000-0005-0000-0000-000011000000}"/>
    <cellStyle name="20% - Акцент6 2 2" xfId="19" xr:uid="{00000000-0005-0000-0000-000012000000}"/>
    <cellStyle name="20% - Акцент6 3" xfId="20" xr:uid="{00000000-0005-0000-0000-000013000000}"/>
    <cellStyle name="20% - Акцент6 4" xfId="21" xr:uid="{00000000-0005-0000-0000-000014000000}"/>
    <cellStyle name="40% - Акцент1 2" xfId="22" xr:uid="{00000000-0005-0000-0000-000015000000}"/>
    <cellStyle name="40% - Акцент1 2 2" xfId="23" xr:uid="{00000000-0005-0000-0000-000016000000}"/>
    <cellStyle name="40% - Акцент1 3" xfId="24" xr:uid="{00000000-0005-0000-0000-000017000000}"/>
    <cellStyle name="40% - Акцент2 2" xfId="25" xr:uid="{00000000-0005-0000-0000-000018000000}"/>
    <cellStyle name="40% - Акцент2 2 2" xfId="26" xr:uid="{00000000-0005-0000-0000-000019000000}"/>
    <cellStyle name="40% - Акцент2 3" xfId="27" xr:uid="{00000000-0005-0000-0000-00001A000000}"/>
    <cellStyle name="40% - Акцент2 4" xfId="28" xr:uid="{00000000-0005-0000-0000-00001B000000}"/>
    <cellStyle name="40% - Акцент3 2" xfId="29" xr:uid="{00000000-0005-0000-0000-00001C000000}"/>
    <cellStyle name="40% - Акцент3 2 2" xfId="30" xr:uid="{00000000-0005-0000-0000-00001D000000}"/>
    <cellStyle name="40% - Акцент3 3" xfId="31" xr:uid="{00000000-0005-0000-0000-00001E000000}"/>
    <cellStyle name="40% - Акцент3 4" xfId="32" xr:uid="{00000000-0005-0000-0000-00001F000000}"/>
    <cellStyle name="40% - Акцент4 2" xfId="33" xr:uid="{00000000-0005-0000-0000-000020000000}"/>
    <cellStyle name="40% - Акцент4 2 2" xfId="34" xr:uid="{00000000-0005-0000-0000-000021000000}"/>
    <cellStyle name="40% - Акцент4 3" xfId="35" xr:uid="{00000000-0005-0000-0000-000022000000}"/>
    <cellStyle name="40% - Акцент4 4" xfId="36" xr:uid="{00000000-0005-0000-0000-000023000000}"/>
    <cellStyle name="40% - Акцент5 2" xfId="37" xr:uid="{00000000-0005-0000-0000-000024000000}"/>
    <cellStyle name="40% - Акцент5 2 2" xfId="38" xr:uid="{00000000-0005-0000-0000-000025000000}"/>
    <cellStyle name="40% - Акцент5 3" xfId="39" xr:uid="{00000000-0005-0000-0000-000026000000}"/>
    <cellStyle name="40% - Акцент6 2" xfId="40" xr:uid="{00000000-0005-0000-0000-000027000000}"/>
    <cellStyle name="40% - Акцент6 2 2" xfId="41" xr:uid="{00000000-0005-0000-0000-000028000000}"/>
    <cellStyle name="40% - Акцент6 3" xfId="42" xr:uid="{00000000-0005-0000-0000-000029000000}"/>
    <cellStyle name="60% - Акцент1 2" xfId="43" xr:uid="{00000000-0005-0000-0000-00002A000000}"/>
    <cellStyle name="60% - Акцент1 2 2" xfId="44" xr:uid="{00000000-0005-0000-0000-00002B000000}"/>
    <cellStyle name="60% - Акцент1 3" xfId="45" xr:uid="{00000000-0005-0000-0000-00002C000000}"/>
    <cellStyle name="60% - Акцент2 2" xfId="46" xr:uid="{00000000-0005-0000-0000-00002D000000}"/>
    <cellStyle name="60% - Акцент2 2 2" xfId="47" xr:uid="{00000000-0005-0000-0000-00002E000000}"/>
    <cellStyle name="60% - Акцент2 3" xfId="48" xr:uid="{00000000-0005-0000-0000-00002F000000}"/>
    <cellStyle name="60% - Акцент2 4" xfId="49" xr:uid="{00000000-0005-0000-0000-000030000000}"/>
    <cellStyle name="60% - Акцент3 2" xfId="50" xr:uid="{00000000-0005-0000-0000-000031000000}"/>
    <cellStyle name="60% - Акцент3 2 2" xfId="51" xr:uid="{00000000-0005-0000-0000-000032000000}"/>
    <cellStyle name="60% - Акцент3 3" xfId="52" xr:uid="{00000000-0005-0000-0000-000033000000}"/>
    <cellStyle name="60% - Акцент4 2" xfId="53" xr:uid="{00000000-0005-0000-0000-000034000000}"/>
    <cellStyle name="60% - Акцент4 2 2" xfId="54" xr:uid="{00000000-0005-0000-0000-000035000000}"/>
    <cellStyle name="60% - Акцент4 3" xfId="55" xr:uid="{00000000-0005-0000-0000-000036000000}"/>
    <cellStyle name="60% - Акцент4 4" xfId="56" xr:uid="{00000000-0005-0000-0000-000037000000}"/>
    <cellStyle name="60% - Акцент5 2" xfId="57" xr:uid="{00000000-0005-0000-0000-000038000000}"/>
    <cellStyle name="60% - Акцент5 2 2" xfId="58" xr:uid="{00000000-0005-0000-0000-000039000000}"/>
    <cellStyle name="60% - Акцент5 3" xfId="59" xr:uid="{00000000-0005-0000-0000-00003A000000}"/>
    <cellStyle name="60% - Акцент6 2" xfId="60" xr:uid="{00000000-0005-0000-0000-00003B000000}"/>
    <cellStyle name="60% - Акцент6 2 2" xfId="61" xr:uid="{00000000-0005-0000-0000-00003C000000}"/>
    <cellStyle name="60% - Акцент6 3" xfId="62" xr:uid="{00000000-0005-0000-0000-00003D000000}"/>
    <cellStyle name="Excel Built-in Normal" xfId="63" xr:uid="{00000000-0005-0000-0000-00003E000000}"/>
    <cellStyle name="Excel Built-in Normal 1" xfId="64" xr:uid="{00000000-0005-0000-0000-00003F000000}"/>
    <cellStyle name="Excel Built-in Normal 2" xfId="65" xr:uid="{00000000-0005-0000-0000-000040000000}"/>
    <cellStyle name="Акцент1" xfId="66" builtinId="29" customBuiltin="1"/>
    <cellStyle name="Акцент1 2" xfId="67" xr:uid="{00000000-0005-0000-0000-000042000000}"/>
    <cellStyle name="Акцент1 2 2" xfId="68" xr:uid="{00000000-0005-0000-0000-000043000000}"/>
    <cellStyle name="Акцент1 3" xfId="69" xr:uid="{00000000-0005-0000-0000-000044000000}"/>
    <cellStyle name="Акцент1 4" xfId="70" xr:uid="{00000000-0005-0000-0000-000045000000}"/>
    <cellStyle name="Акцент2" xfId="71" builtinId="33" customBuiltin="1"/>
    <cellStyle name="Акцент2 2" xfId="72" xr:uid="{00000000-0005-0000-0000-000047000000}"/>
    <cellStyle name="Акцент2 2 2" xfId="73" xr:uid="{00000000-0005-0000-0000-000048000000}"/>
    <cellStyle name="Акцент2 3" xfId="74" xr:uid="{00000000-0005-0000-0000-000049000000}"/>
    <cellStyle name="Акцент2 4" xfId="75" xr:uid="{00000000-0005-0000-0000-00004A000000}"/>
    <cellStyle name="Акцент3" xfId="76" builtinId="37" customBuiltin="1"/>
    <cellStyle name="Акцент3 2" xfId="77" xr:uid="{00000000-0005-0000-0000-00004C000000}"/>
    <cellStyle name="Акцент3 2 2" xfId="78" xr:uid="{00000000-0005-0000-0000-00004D000000}"/>
    <cellStyle name="Акцент3 3" xfId="79" xr:uid="{00000000-0005-0000-0000-00004E000000}"/>
    <cellStyle name="Акцент3 4" xfId="80" xr:uid="{00000000-0005-0000-0000-00004F000000}"/>
    <cellStyle name="Акцент4" xfId="81" builtinId="41" customBuiltin="1"/>
    <cellStyle name="Акцент4 2" xfId="82" xr:uid="{00000000-0005-0000-0000-000051000000}"/>
    <cellStyle name="Акцент4 2 2" xfId="83" xr:uid="{00000000-0005-0000-0000-000052000000}"/>
    <cellStyle name="Акцент4 3" xfId="84" xr:uid="{00000000-0005-0000-0000-000053000000}"/>
    <cellStyle name="Акцент4 4" xfId="85" xr:uid="{00000000-0005-0000-0000-000054000000}"/>
    <cellStyle name="Акцент5" xfId="86" builtinId="45" customBuiltin="1"/>
    <cellStyle name="Акцент5 2" xfId="87" xr:uid="{00000000-0005-0000-0000-000056000000}"/>
    <cellStyle name="Акцент5 2 2" xfId="88" xr:uid="{00000000-0005-0000-0000-000057000000}"/>
    <cellStyle name="Акцент5 3" xfId="89" xr:uid="{00000000-0005-0000-0000-000058000000}"/>
    <cellStyle name="Акцент5 4" xfId="90" xr:uid="{00000000-0005-0000-0000-000059000000}"/>
    <cellStyle name="Акцент6" xfId="91" builtinId="49" customBuiltin="1"/>
    <cellStyle name="Акцент6 2" xfId="92" xr:uid="{00000000-0005-0000-0000-00005B000000}"/>
    <cellStyle name="Акцент6 2 2" xfId="93" xr:uid="{00000000-0005-0000-0000-00005C000000}"/>
    <cellStyle name="Акцент6 3" xfId="94" xr:uid="{00000000-0005-0000-0000-00005D000000}"/>
    <cellStyle name="Акцент6 4" xfId="95" xr:uid="{00000000-0005-0000-0000-00005E000000}"/>
    <cellStyle name="Ввод " xfId="96" builtinId="20" customBuiltin="1"/>
    <cellStyle name="Ввод  2" xfId="97" xr:uid="{00000000-0005-0000-0000-000060000000}"/>
    <cellStyle name="Ввод  2 2" xfId="98" xr:uid="{00000000-0005-0000-0000-000061000000}"/>
    <cellStyle name="Ввод  3" xfId="99" xr:uid="{00000000-0005-0000-0000-000062000000}"/>
    <cellStyle name="Ввод  4" xfId="100" xr:uid="{00000000-0005-0000-0000-000063000000}"/>
    <cellStyle name="Вывод" xfId="101" builtinId="21" customBuiltin="1"/>
    <cellStyle name="Вывод 2" xfId="102" xr:uid="{00000000-0005-0000-0000-000065000000}"/>
    <cellStyle name="Вывод 2 2" xfId="103" xr:uid="{00000000-0005-0000-0000-000066000000}"/>
    <cellStyle name="Вывод 3" xfId="104" xr:uid="{00000000-0005-0000-0000-000067000000}"/>
    <cellStyle name="Вывод 4" xfId="105" xr:uid="{00000000-0005-0000-0000-000068000000}"/>
    <cellStyle name="Вычисление" xfId="106" builtinId="22" customBuiltin="1"/>
    <cellStyle name="Вычисление 2" xfId="107" xr:uid="{00000000-0005-0000-0000-00006A000000}"/>
    <cellStyle name="Вычисление 2 2" xfId="108" xr:uid="{00000000-0005-0000-0000-00006B000000}"/>
    <cellStyle name="Вычисление 3" xfId="109" xr:uid="{00000000-0005-0000-0000-00006C000000}"/>
    <cellStyle name="Вычисление 4" xfId="110" xr:uid="{00000000-0005-0000-0000-00006D000000}"/>
    <cellStyle name="Денежный 2" xfId="111" xr:uid="{00000000-0005-0000-0000-00006E000000}"/>
    <cellStyle name="Заголовок 1" xfId="112" builtinId="16" customBuiltin="1"/>
    <cellStyle name="Заголовок 1 2" xfId="113" xr:uid="{00000000-0005-0000-0000-000070000000}"/>
    <cellStyle name="Заголовок 1 2 2" xfId="114" xr:uid="{00000000-0005-0000-0000-000071000000}"/>
    <cellStyle name="Заголовок 1 3" xfId="115" xr:uid="{00000000-0005-0000-0000-000072000000}"/>
    <cellStyle name="Заголовок 1 4" xfId="116" xr:uid="{00000000-0005-0000-0000-000073000000}"/>
    <cellStyle name="Заголовок 2" xfId="117" builtinId="17" customBuiltin="1"/>
    <cellStyle name="Заголовок 2 2" xfId="118" xr:uid="{00000000-0005-0000-0000-000075000000}"/>
    <cellStyle name="Заголовок 2 2 2" xfId="119" xr:uid="{00000000-0005-0000-0000-000076000000}"/>
    <cellStyle name="Заголовок 2 3" xfId="120" xr:uid="{00000000-0005-0000-0000-000077000000}"/>
    <cellStyle name="Заголовок 2 4" xfId="121" xr:uid="{00000000-0005-0000-0000-000078000000}"/>
    <cellStyle name="Заголовок 3" xfId="122" builtinId="18" customBuiltin="1"/>
    <cellStyle name="Заголовок 3 2" xfId="123" xr:uid="{00000000-0005-0000-0000-00007A000000}"/>
    <cellStyle name="Заголовок 3 2 2" xfId="124" xr:uid="{00000000-0005-0000-0000-00007B000000}"/>
    <cellStyle name="Заголовок 3 3" xfId="125" xr:uid="{00000000-0005-0000-0000-00007C000000}"/>
    <cellStyle name="Заголовок 3 4" xfId="126" xr:uid="{00000000-0005-0000-0000-00007D000000}"/>
    <cellStyle name="Заголовок 4" xfId="127" builtinId="19" customBuiltin="1"/>
    <cellStyle name="Заголовок 4 2" xfId="128" xr:uid="{00000000-0005-0000-0000-00007F000000}"/>
    <cellStyle name="Заголовок 4 2 2" xfId="129" xr:uid="{00000000-0005-0000-0000-000080000000}"/>
    <cellStyle name="Заголовок 4 3" xfId="130" xr:uid="{00000000-0005-0000-0000-000081000000}"/>
    <cellStyle name="Заголовок 4 4" xfId="131" xr:uid="{00000000-0005-0000-0000-000082000000}"/>
    <cellStyle name="Итог" xfId="132" builtinId="25" customBuiltin="1"/>
    <cellStyle name="Итог 2" xfId="133" xr:uid="{00000000-0005-0000-0000-000084000000}"/>
    <cellStyle name="Итог 2 2" xfId="134" xr:uid="{00000000-0005-0000-0000-000085000000}"/>
    <cellStyle name="Итог 3" xfId="135" xr:uid="{00000000-0005-0000-0000-000086000000}"/>
    <cellStyle name="Итог 4" xfId="136" xr:uid="{00000000-0005-0000-0000-000087000000}"/>
    <cellStyle name="Контрольная ячейка" xfId="137" builtinId="23" customBuiltin="1"/>
    <cellStyle name="Контрольная ячейка 2" xfId="138" xr:uid="{00000000-0005-0000-0000-000089000000}"/>
    <cellStyle name="Контрольная ячейка 2 2" xfId="139" xr:uid="{00000000-0005-0000-0000-00008A000000}"/>
    <cellStyle name="Контрольная ячейка 3" xfId="140" xr:uid="{00000000-0005-0000-0000-00008B000000}"/>
    <cellStyle name="Контрольная ячейка 4" xfId="141" xr:uid="{00000000-0005-0000-0000-00008C000000}"/>
    <cellStyle name="Название" xfId="142" builtinId="15" customBuiltin="1"/>
    <cellStyle name="Название 2" xfId="143" xr:uid="{00000000-0005-0000-0000-00008E000000}"/>
    <cellStyle name="Название 2 2" xfId="144" xr:uid="{00000000-0005-0000-0000-00008F000000}"/>
    <cellStyle name="Название 3" xfId="145" xr:uid="{00000000-0005-0000-0000-000090000000}"/>
    <cellStyle name="Название 4" xfId="146" xr:uid="{00000000-0005-0000-0000-000091000000}"/>
    <cellStyle name="Нейтральный" xfId="147" builtinId="28" customBuiltin="1"/>
    <cellStyle name="Нейтральный 2" xfId="148" xr:uid="{00000000-0005-0000-0000-000093000000}"/>
    <cellStyle name="Нейтральный 2 2" xfId="149" xr:uid="{00000000-0005-0000-0000-000094000000}"/>
    <cellStyle name="Нейтральный 3" xfId="150" xr:uid="{00000000-0005-0000-0000-000095000000}"/>
    <cellStyle name="Нейтральный 4" xfId="151" xr:uid="{00000000-0005-0000-0000-000096000000}"/>
    <cellStyle name="Обычный" xfId="0" builtinId="0"/>
    <cellStyle name="Обычный 10" xfId="152" xr:uid="{00000000-0005-0000-0000-000098000000}"/>
    <cellStyle name="Обычный 2" xfId="153" xr:uid="{00000000-0005-0000-0000-000099000000}"/>
    <cellStyle name="Обычный 2 2" xfId="154" xr:uid="{00000000-0005-0000-0000-00009A000000}"/>
    <cellStyle name="Обычный 2 2 2" xfId="155" xr:uid="{00000000-0005-0000-0000-00009B000000}"/>
    <cellStyle name="Обычный 2 2 3" xfId="156" xr:uid="{00000000-0005-0000-0000-00009C000000}"/>
    <cellStyle name="Обычный 2 2 4" xfId="157" xr:uid="{00000000-0005-0000-0000-00009D000000}"/>
    <cellStyle name="Обычный 2 2 4 2" xfId="158" xr:uid="{00000000-0005-0000-0000-00009E000000}"/>
    <cellStyle name="Обычный 2 3" xfId="159" xr:uid="{00000000-0005-0000-0000-00009F000000}"/>
    <cellStyle name="Обычный 2 3 2" xfId="160" xr:uid="{00000000-0005-0000-0000-0000A0000000}"/>
    <cellStyle name="Обычный 2 3 3" xfId="161" xr:uid="{00000000-0005-0000-0000-0000A1000000}"/>
    <cellStyle name="Обычный 2 4" xfId="162" xr:uid="{00000000-0005-0000-0000-0000A2000000}"/>
    <cellStyle name="Обычный 2 4 2" xfId="163" xr:uid="{00000000-0005-0000-0000-0000A3000000}"/>
    <cellStyle name="Обычный 2 4 3" xfId="164" xr:uid="{00000000-0005-0000-0000-0000A4000000}"/>
    <cellStyle name="Обычный 2 5" xfId="165" xr:uid="{00000000-0005-0000-0000-0000A5000000}"/>
    <cellStyle name="Обычный 2 6" xfId="166" xr:uid="{00000000-0005-0000-0000-0000A6000000}"/>
    <cellStyle name="Обычный 3" xfId="167" xr:uid="{00000000-0005-0000-0000-0000A7000000}"/>
    <cellStyle name="Обычный 3 2" xfId="168" xr:uid="{00000000-0005-0000-0000-0000A8000000}"/>
    <cellStyle name="Обычный 3 2 2" xfId="169" xr:uid="{00000000-0005-0000-0000-0000A9000000}"/>
    <cellStyle name="Обычный 3 3" xfId="170" xr:uid="{00000000-0005-0000-0000-0000AA000000}"/>
    <cellStyle name="Обычный 4" xfId="171" xr:uid="{00000000-0005-0000-0000-0000AB000000}"/>
    <cellStyle name="Обычный 4 2" xfId="172" xr:uid="{00000000-0005-0000-0000-0000AC000000}"/>
    <cellStyle name="Обычный 4 3" xfId="173" xr:uid="{00000000-0005-0000-0000-0000AD000000}"/>
    <cellStyle name="Обычный 4 4" xfId="174" xr:uid="{00000000-0005-0000-0000-0000AE000000}"/>
    <cellStyle name="Обычный 4 5" xfId="175" xr:uid="{00000000-0005-0000-0000-0000AF000000}"/>
    <cellStyle name="Обычный 5" xfId="176" xr:uid="{00000000-0005-0000-0000-0000B0000000}"/>
    <cellStyle name="Обычный 5 2" xfId="177" xr:uid="{00000000-0005-0000-0000-0000B1000000}"/>
    <cellStyle name="Обычный 6" xfId="178" xr:uid="{00000000-0005-0000-0000-0000B2000000}"/>
    <cellStyle name="Обычный 7" xfId="179" xr:uid="{00000000-0005-0000-0000-0000B3000000}"/>
    <cellStyle name="Обычный 7 2" xfId="180" xr:uid="{00000000-0005-0000-0000-0000B4000000}"/>
    <cellStyle name="Обычный 8" xfId="181" xr:uid="{00000000-0005-0000-0000-0000B5000000}"/>
    <cellStyle name="Обычный 9" xfId="182" xr:uid="{00000000-0005-0000-0000-0000B6000000}"/>
    <cellStyle name="Обычный_август" xfId="183" xr:uid="{00000000-0005-0000-0000-0000B7000000}"/>
    <cellStyle name="Обычный_апрель" xfId="184" xr:uid="{00000000-0005-0000-0000-0000B8000000}"/>
    <cellStyle name="Обычный_июль" xfId="185" xr:uid="{00000000-0005-0000-0000-0000B9000000}"/>
    <cellStyle name="Обычный_июнь" xfId="186" xr:uid="{00000000-0005-0000-0000-0000BA000000}"/>
    <cellStyle name="Обычный_май" xfId="187" xr:uid="{00000000-0005-0000-0000-0000BB000000}"/>
    <cellStyle name="Обычный_март" xfId="188" xr:uid="{00000000-0005-0000-0000-0000BC000000}"/>
    <cellStyle name="Обычный_Ноябрь" xfId="189" xr:uid="{00000000-0005-0000-0000-0000BD000000}"/>
    <cellStyle name="Обычный_октябрь" xfId="190" xr:uid="{00000000-0005-0000-0000-0000BE000000}"/>
    <cellStyle name="Обычный_сентябрь" xfId="191" xr:uid="{00000000-0005-0000-0000-0000BF000000}"/>
    <cellStyle name="Плохой" xfId="192" builtinId="27" customBuiltin="1"/>
    <cellStyle name="Плохой 2" xfId="193" xr:uid="{00000000-0005-0000-0000-0000C1000000}"/>
    <cellStyle name="Плохой 2 2" xfId="194" xr:uid="{00000000-0005-0000-0000-0000C2000000}"/>
    <cellStyle name="Плохой 3" xfId="195" xr:uid="{00000000-0005-0000-0000-0000C3000000}"/>
    <cellStyle name="Плохой 4" xfId="196" xr:uid="{00000000-0005-0000-0000-0000C4000000}"/>
    <cellStyle name="Пояснение" xfId="197" builtinId="53" customBuiltin="1"/>
    <cellStyle name="Пояснение 2" xfId="198" xr:uid="{00000000-0005-0000-0000-0000C6000000}"/>
    <cellStyle name="Пояснение 2 2" xfId="199" xr:uid="{00000000-0005-0000-0000-0000C7000000}"/>
    <cellStyle name="Пояснение 3" xfId="200" xr:uid="{00000000-0005-0000-0000-0000C8000000}"/>
    <cellStyle name="Пояснение 4" xfId="201" xr:uid="{00000000-0005-0000-0000-0000C9000000}"/>
    <cellStyle name="Примечание" xfId="202" builtinId="10" customBuiltin="1"/>
    <cellStyle name="Примечание 2" xfId="203" xr:uid="{00000000-0005-0000-0000-0000CB000000}"/>
    <cellStyle name="Примечание 2 2" xfId="204" xr:uid="{00000000-0005-0000-0000-0000CC000000}"/>
    <cellStyle name="Примечание 2 2 2" xfId="205" xr:uid="{00000000-0005-0000-0000-0000CD000000}"/>
    <cellStyle name="Примечание 2 3" xfId="206" xr:uid="{00000000-0005-0000-0000-0000CE000000}"/>
    <cellStyle name="Примечание 3" xfId="207" xr:uid="{00000000-0005-0000-0000-0000CF000000}"/>
    <cellStyle name="Примечание 3 2" xfId="208" xr:uid="{00000000-0005-0000-0000-0000D0000000}"/>
    <cellStyle name="Примечание 4" xfId="209" xr:uid="{00000000-0005-0000-0000-0000D1000000}"/>
    <cellStyle name="Примечание 4 2" xfId="210" xr:uid="{00000000-0005-0000-0000-0000D2000000}"/>
    <cellStyle name="Примечание 5" xfId="211" xr:uid="{00000000-0005-0000-0000-0000D3000000}"/>
    <cellStyle name="Процентный 2" xfId="212" xr:uid="{00000000-0005-0000-0000-0000D4000000}"/>
    <cellStyle name="Процентный 2 2" xfId="213" xr:uid="{00000000-0005-0000-0000-0000D5000000}"/>
    <cellStyle name="Процентный 2 2 2" xfId="214" xr:uid="{00000000-0005-0000-0000-0000D6000000}"/>
    <cellStyle name="Процентный 3" xfId="215" xr:uid="{00000000-0005-0000-0000-0000D7000000}"/>
    <cellStyle name="Связанная ячейка" xfId="216" builtinId="24" customBuiltin="1"/>
    <cellStyle name="Связанная ячейка 2" xfId="217" xr:uid="{00000000-0005-0000-0000-0000D9000000}"/>
    <cellStyle name="Связанная ячейка 2 2" xfId="218" xr:uid="{00000000-0005-0000-0000-0000DA000000}"/>
    <cellStyle name="Связанная ячейка 3" xfId="219" xr:uid="{00000000-0005-0000-0000-0000DB000000}"/>
    <cellStyle name="Стиль 1" xfId="220" xr:uid="{00000000-0005-0000-0000-0000DC000000}"/>
    <cellStyle name="Текст предупреждения" xfId="221" builtinId="11" customBuiltin="1"/>
    <cellStyle name="Текст предупреждения 2" xfId="222" xr:uid="{00000000-0005-0000-0000-0000DE000000}"/>
    <cellStyle name="Финансовый 2" xfId="223" xr:uid="{00000000-0005-0000-0000-0000DF000000}"/>
    <cellStyle name="Финансовый 2 2" xfId="224" xr:uid="{00000000-0005-0000-0000-0000E0000000}"/>
    <cellStyle name="Финансовый 3" xfId="225" xr:uid="{00000000-0005-0000-0000-0000E1000000}"/>
    <cellStyle name="Финансовый 3 2" xfId="226" xr:uid="{00000000-0005-0000-0000-0000E2000000}"/>
    <cellStyle name="Финансовый 3 3" xfId="227" xr:uid="{00000000-0005-0000-0000-0000E3000000}"/>
    <cellStyle name="Финансовый 4" xfId="228" xr:uid="{00000000-0005-0000-0000-0000E4000000}"/>
    <cellStyle name="Финансовый 4 2" xfId="229" xr:uid="{00000000-0005-0000-0000-0000E5000000}"/>
    <cellStyle name="Финансовый 4 3" xfId="230" xr:uid="{00000000-0005-0000-0000-0000E6000000}"/>
    <cellStyle name="Финансовый 5" xfId="231" xr:uid="{00000000-0005-0000-0000-0000E7000000}"/>
    <cellStyle name="Финансовый 5 2" xfId="232" xr:uid="{00000000-0005-0000-0000-0000E8000000}"/>
    <cellStyle name="Финансовый 6" xfId="233" xr:uid="{00000000-0005-0000-0000-0000E9000000}"/>
    <cellStyle name="Хороший" xfId="234" builtinId="26" customBuiltin="1"/>
    <cellStyle name="Хороший 2" xfId="235" xr:uid="{00000000-0005-0000-0000-0000EB000000}"/>
    <cellStyle name="Хороший 2 2" xfId="236" xr:uid="{00000000-0005-0000-0000-0000EC000000}"/>
    <cellStyle name="Хороший 3" xfId="237" xr:uid="{00000000-0005-0000-0000-0000ED000000}"/>
    <cellStyle name="Хороший 4" xfId="238" xr:uid="{00000000-0005-0000-0000-0000EE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F1C1B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haredStrings" Target="sharedStrings.xml"/><Relationship Id="rId170" Type="http://schemas.openxmlformats.org/officeDocument/2006/relationships/externalLink" Target="externalLinks/externalLink6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externalLink" Target="externalLinks/externalLink7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85725</xdr:rowOff>
    </xdr:from>
    <xdr:to>
      <xdr:col>0</xdr:col>
      <xdr:colOff>342900</xdr:colOff>
      <xdr:row>3</xdr:row>
      <xdr:rowOff>76200</xdr:rowOff>
    </xdr:to>
    <xdr:sp macro="" textlink="">
      <xdr:nvSpPr>
        <xdr:cNvPr id="13585" name="Text Box 1">
          <a:extLst>
            <a:ext uri="{FF2B5EF4-FFF2-40B4-BE49-F238E27FC236}">
              <a16:creationId xmlns:a16="http://schemas.microsoft.com/office/drawing/2014/main" id="{783A0845-14B1-F54C-A15E-52533CB5C238}"/>
            </a:ext>
          </a:extLst>
        </xdr:cNvPr>
        <xdr:cNvSpPr txBox="1">
          <a:spLocks noChangeArrowheads="1"/>
        </xdr:cNvSpPr>
      </xdr:nvSpPr>
      <xdr:spPr bwMode="auto">
        <a:xfrm>
          <a:off x="266700" y="485775"/>
          <a:ext cx="7620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92;&#1072;&#1082;&#1090;%202011\&#1053;&#1086;&#1103;&#1073;&#1088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92;&#1072;&#1082;&#1090;%202011\&#1084;&#1072;&#1088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/Documents/sesna/2023-11-24/&#1054;&#1056;&#1069;&#1052;/&#1054;&#1090;&#1095;&#1077;&#1090;&#1099;%20&#1054;&#1056;&#1069;&#1052;/&#1054;&#1090;&#1095;&#1077;&#1090;&#1099;%20&#1074;%20&#1053;&#1055;%20&#1057;&#1086;&#1074;&#1077;&#1090;%20&#1088;&#1099;&#1085;&#1082;&#1072;/2018/&#1084;&#1072;&#1088;&#1090;/20180201_SIMBENOM_73_part_sr_cz_eso_data_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sesna\&#1086;&#1073;&#1097;&#1072;&#1103;1\&#1054;&#1056;&#1069;&#1052;\&#1054;&#1090;&#1095;&#1077;&#1090;&#1099;%20&#1054;&#1056;&#1069;&#1052;\&#1054;&#1090;&#1095;&#1077;&#1090;&#1099;%20&#1074;%20&#1053;&#1055;%20&#1057;&#1086;&#1074;&#1077;&#1090;%20&#1088;&#1099;&#1085;&#1082;&#1072;\2018\&#1084;&#1072;&#1088;&#1090;\20180201_SIMBENOM_73_part_sr_cz_eso_data_2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56;&#1069;&#1052;/&#1054;&#1090;&#1095;&#1077;&#1090;&#1099;%20&#1054;&#1056;&#1069;&#1052;/&#1054;&#1090;&#1095;&#1077;&#1090;&#1099;%20&#1074;%20&#1053;&#1055;%20&#1057;&#1086;&#1074;&#1077;&#1090;%20&#1088;&#1099;&#1085;&#1082;&#1072;/2018/&#1084;&#1072;&#1088;&#1090;/20180201_SIMBENOM_73_part_sr_cz_eso_data_2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60;&#1072;&#1082;&#1090;%202010\&#1054;&#1082;&#1090;&#1103;&#1073;&#1088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60;&#1072;&#1082;&#1090;%202010\&#1044;&#1077;&#1082;&#1072;&#1073;&#1088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lex\Documents\sesna\2024-04-10\&#1053;&#1072;%20&#1089;&#1072;&#1081;&#1090;%20&#1085;&#1086;&#1074;&#1099;&#1081;.xlsx" TargetMode="External"/><Relationship Id="rId1" Type="http://schemas.openxmlformats.org/officeDocument/2006/relationships/externalLinkPath" Target="&#1053;&#1072;%20&#1089;&#1072;&#1081;&#1090;%20&#1085;&#1086;&#1074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Ульяновскэнерго"/>
      <sheetName val="по ГПП"/>
      <sheetName val="Журнал 1"/>
      <sheetName val="_по тарифам"/>
      <sheetName val="по уров напряж"/>
      <sheetName val="ноябрь"/>
      <sheetName val="октябрь"/>
      <sheetName val="сентябрь"/>
      <sheetName val="август"/>
      <sheetName val="июль"/>
      <sheetName val="январь "/>
      <sheetName val="декабрь 10"/>
      <sheetName val="_пред расчет"/>
      <sheetName val="бланк"/>
      <sheetName val="Расчеты с Ул_энерго_сэсна"/>
      <sheetName val="Доходы"/>
      <sheetName val="сводная по тарифам 2011г  (3)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Ульяновскэнерго"/>
      <sheetName val="по ГПП"/>
      <sheetName val="Журнал 1"/>
      <sheetName val="_по тарифам"/>
      <sheetName val="по уров напряж"/>
      <sheetName val="февраль"/>
      <sheetName val="январь "/>
      <sheetName val="декабрь 10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  <sheetName val="март на сай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заявлен_ мощн"/>
      <sheetName val="данные о тарифах"/>
      <sheetName val="_Потр_СЭСНа"/>
      <sheetName val="Ульяновскэнерго"/>
      <sheetName val="Лист1"/>
      <sheetName val="Журнал 1"/>
      <sheetName val="_по тарифам"/>
      <sheetName val="по уровню напряжения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заявлен_ мощн"/>
      <sheetName val="данные о тарифах"/>
      <sheetName val="_Потр_СЭСНа"/>
      <sheetName val="Ульяновскэнерго"/>
      <sheetName val="Лист1"/>
      <sheetName val="по ГПП"/>
      <sheetName val="Журнал 1"/>
      <sheetName val="_по тарифам"/>
      <sheetName val="по уровню напряжения"/>
      <sheetName val="декабрь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  <sheetName val="март на сайт"/>
      <sheetName val="#ССЫЛКА"/>
      <sheetName val="Нуретдинов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январь 21"/>
      <sheetName val="февраль 21"/>
      <sheetName val="март 21"/>
      <sheetName val="апрель 21"/>
      <sheetName val="май 21"/>
      <sheetName val="июнь 21"/>
      <sheetName val="июль 21"/>
      <sheetName val="август 21"/>
      <sheetName val="июнь 22"/>
      <sheetName val="сентябрь 21"/>
      <sheetName val="октябрь 21"/>
      <sheetName val="ноябрь 21"/>
      <sheetName val="декабрь 21"/>
      <sheetName val="январь 22"/>
      <sheetName val="февраль 22"/>
      <sheetName val="март 22"/>
      <sheetName val="апрель 22"/>
      <sheetName val="ма 22"/>
      <sheetName val="июнь  22"/>
      <sheetName val="июль 22"/>
      <sheetName val=" предварит август 22"/>
      <sheetName val="август 22"/>
      <sheetName val="сентябрь 22"/>
      <sheetName val="по уровням напр и сет 2 этап"/>
      <sheetName val="октябрь 22 "/>
      <sheetName val="ноябрь 22 первый вариант"/>
      <sheetName val="ноябрь 22 пред"/>
      <sheetName val="ноябрь 22"/>
      <sheetName val="декабрь "/>
      <sheetName val=" декабрь 22г"/>
      <sheetName val="январь 23г"/>
      <sheetName val="январь 2023г"/>
      <sheetName val="Февраль 23"/>
      <sheetName val="Февраль 2023"/>
      <sheetName val="Марь 23"/>
      <sheetName val="Март 2023"/>
      <sheetName val="апрель 23"/>
      <sheetName val="Апрель 2023"/>
      <sheetName val="май 23"/>
      <sheetName val="май 2023"/>
      <sheetName val="июнь 23"/>
      <sheetName val="июнь 2023"/>
      <sheetName val="июль 23"/>
      <sheetName val="июль 2023"/>
      <sheetName val="август 23"/>
      <sheetName val="август 2023"/>
      <sheetName val="сентябрь 23"/>
      <sheetName val="сентябрь 2023"/>
      <sheetName val="октябрь 23"/>
      <sheetName val="Октябрь 2023"/>
      <sheetName val="ноябрь 23"/>
      <sheetName val="ноябрь 2023"/>
      <sheetName val="декабрь 23"/>
      <sheetName val="декабрь 2023"/>
      <sheetName val="январь 2024"/>
      <sheetName val="февраль 2024"/>
      <sheetName val="по уровням напр и сет 2 эта (2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H58"/>
  <sheetViews>
    <sheetView workbookViewId="0">
      <selection activeCell="E18" sqref="E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2</v>
      </c>
    </row>
    <row r="4" spans="1:8" ht="16.5" customHeight="1">
      <c r="A4" s="916" t="s">
        <v>3</v>
      </c>
      <c r="B4" s="916" t="s">
        <v>4</v>
      </c>
      <c r="C4" s="916"/>
      <c r="D4" s="916" t="s">
        <v>5</v>
      </c>
      <c r="E4" s="916" t="s">
        <v>6</v>
      </c>
      <c r="F4" s="916"/>
      <c r="G4" s="916"/>
      <c r="H4" s="916"/>
    </row>
    <row r="5" spans="1:8" ht="15.75">
      <c r="A5" s="916"/>
      <c r="B5" s="916"/>
      <c r="C5" s="916"/>
      <c r="D5" s="916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6">
        <v>2</v>
      </c>
      <c r="C6" s="916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664209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88574</v>
      </c>
      <c r="H8" s="6">
        <v>11732</v>
      </c>
    </row>
    <row r="9" spans="1:8" ht="39">
      <c r="A9" s="7"/>
      <c r="B9" s="12"/>
      <c r="C9" s="9" t="s">
        <v>15</v>
      </c>
      <c r="D9" s="10" t="s">
        <v>13</v>
      </c>
      <c r="E9" s="6">
        <v>668968</v>
      </c>
      <c r="F9" s="11">
        <v>0</v>
      </c>
      <c r="G9" s="6">
        <v>493427</v>
      </c>
      <c r="H9" s="6">
        <v>44555</v>
      </c>
    </row>
    <row r="10" spans="1:8" ht="39">
      <c r="A10" s="7"/>
      <c r="B10" s="12"/>
      <c r="C10" s="9" t="s">
        <v>16</v>
      </c>
      <c r="D10" s="10" t="s">
        <v>13</v>
      </c>
      <c r="E10" s="6">
        <v>4109117</v>
      </c>
      <c r="F10" s="11">
        <v>0</v>
      </c>
      <c r="G10" s="6">
        <v>3425295</v>
      </c>
      <c r="H10" s="6">
        <v>228519</v>
      </c>
    </row>
    <row r="11" spans="1:8" ht="16.5" customHeight="1">
      <c r="A11" s="7"/>
      <c r="B11" s="917" t="s">
        <v>17</v>
      </c>
      <c r="C11" s="917"/>
      <c r="D11" s="917"/>
      <c r="E11" s="917"/>
      <c r="F11" s="917"/>
      <c r="G11" s="917"/>
      <c r="H11" s="917"/>
    </row>
    <row r="12" spans="1:8" ht="16.5" customHeight="1">
      <c r="A12" s="7"/>
      <c r="B12" s="914" t="s">
        <v>18</v>
      </c>
      <c r="C12" s="914"/>
      <c r="D12" s="10" t="s">
        <v>13</v>
      </c>
      <c r="E12" s="6">
        <v>41445</v>
      </c>
      <c r="F12" s="11">
        <v>0</v>
      </c>
      <c r="G12" s="6">
        <v>41957</v>
      </c>
      <c r="H12" s="6">
        <v>1389</v>
      </c>
    </row>
    <row r="13" spans="1:8" ht="16.5" customHeight="1">
      <c r="A13" s="7"/>
      <c r="B13" s="914" t="s">
        <v>19</v>
      </c>
      <c r="C13" s="914"/>
      <c r="D13" s="10" t="s">
        <v>13</v>
      </c>
      <c r="E13" s="6">
        <v>63047</v>
      </c>
      <c r="F13" s="11">
        <v>0</v>
      </c>
      <c r="G13" s="6">
        <v>118904</v>
      </c>
      <c r="H13" s="6">
        <v>1696</v>
      </c>
    </row>
    <row r="14" spans="1:8" ht="16.5" customHeight="1">
      <c r="A14" s="7"/>
      <c r="B14" s="914" t="s">
        <v>20</v>
      </c>
      <c r="C14" s="914"/>
      <c r="D14" s="10" t="s">
        <v>13</v>
      </c>
      <c r="E14" s="6">
        <v>45236</v>
      </c>
      <c r="F14" s="11">
        <v>0</v>
      </c>
      <c r="G14" s="6">
        <v>114957</v>
      </c>
      <c r="H14" s="6">
        <v>1666</v>
      </c>
    </row>
    <row r="15" spans="1:8" ht="16.5" customHeight="1">
      <c r="A15" s="7"/>
      <c r="B15" s="917"/>
      <c r="C15" s="917"/>
      <c r="D15" s="10"/>
      <c r="E15" s="13"/>
      <c r="F15" s="11"/>
      <c r="G15" s="13"/>
      <c r="H15" s="13"/>
    </row>
    <row r="16" spans="1:8" ht="0.75" customHeight="1">
      <c r="A16" s="7"/>
      <c r="B16" s="914"/>
      <c r="C16" s="914"/>
      <c r="D16" s="10"/>
      <c r="E16" s="11"/>
      <c r="F16" s="11"/>
      <c r="G16" s="11"/>
      <c r="H16" s="11"/>
    </row>
    <row r="17" spans="1:8" ht="16.5" hidden="1" customHeight="1">
      <c r="A17" s="14"/>
      <c r="B17" s="914"/>
      <c r="C17" s="914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5592022</v>
      </c>
      <c r="F18" s="11"/>
      <c r="G18" s="20">
        <v>4283114</v>
      </c>
      <c r="H18" s="20">
        <v>289557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10164693</v>
      </c>
    </row>
    <row r="21" spans="1:8" s="29" customFormat="1" ht="15.75">
      <c r="A21" s="28" t="s">
        <v>22</v>
      </c>
    </row>
    <row r="22" spans="1:8" ht="16.5" customHeight="1">
      <c r="A22" s="916" t="s">
        <v>3</v>
      </c>
      <c r="B22" s="916" t="s">
        <v>4</v>
      </c>
      <c r="C22" s="916"/>
      <c r="D22" s="916" t="s">
        <v>5</v>
      </c>
      <c r="E22" s="916" t="s">
        <v>6</v>
      </c>
      <c r="F22" s="916"/>
      <c r="G22" s="916"/>
      <c r="H22" s="916"/>
    </row>
    <row r="23" spans="1:8" ht="15.75">
      <c r="A23" s="916"/>
      <c r="B23" s="916"/>
      <c r="C23" s="916"/>
      <c r="D23" s="916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6" t="s">
        <v>24</v>
      </c>
      <c r="C24" s="916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664209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60590</v>
      </c>
      <c r="H26" s="6">
        <v>5400</v>
      </c>
    </row>
    <row r="27" spans="1:8" ht="39">
      <c r="A27" s="7"/>
      <c r="B27" s="12"/>
      <c r="C27" s="9" t="s">
        <v>31</v>
      </c>
      <c r="D27" s="10" t="s">
        <v>13</v>
      </c>
      <c r="E27" s="6">
        <v>668968</v>
      </c>
      <c r="F27" s="6">
        <v>0</v>
      </c>
      <c r="G27" s="6">
        <v>477271</v>
      </c>
      <c r="H27" s="6">
        <v>38140</v>
      </c>
    </row>
    <row r="28" spans="1:8" ht="39">
      <c r="A28" s="7"/>
      <c r="B28" s="12"/>
      <c r="C28" s="9" t="s">
        <v>16</v>
      </c>
      <c r="D28" s="10" t="s">
        <v>13</v>
      </c>
      <c r="E28" s="6">
        <v>4107384</v>
      </c>
      <c r="F28" s="6">
        <v>0</v>
      </c>
      <c r="G28" s="6">
        <v>2286639</v>
      </c>
      <c r="H28" s="6">
        <v>134711</v>
      </c>
    </row>
    <row r="29" spans="1:8" ht="16.5" customHeight="1">
      <c r="A29" s="7"/>
      <c r="B29" s="917" t="s">
        <v>17</v>
      </c>
      <c r="C29" s="917"/>
      <c r="D29" s="917"/>
      <c r="E29" s="917"/>
      <c r="F29" s="917"/>
      <c r="G29" s="917"/>
      <c r="H29" s="917"/>
    </row>
    <row r="30" spans="1:8" ht="16.5" customHeight="1">
      <c r="A30" s="7"/>
      <c r="B30" s="914" t="s">
        <v>18</v>
      </c>
      <c r="C30" s="914"/>
      <c r="D30" s="10" t="s">
        <v>13</v>
      </c>
      <c r="E30" s="6">
        <v>41445</v>
      </c>
      <c r="F30" s="6">
        <v>0</v>
      </c>
      <c r="G30" s="6">
        <v>41957</v>
      </c>
      <c r="H30" s="6">
        <v>1389</v>
      </c>
    </row>
    <row r="31" spans="1:8" ht="16.5" customHeight="1">
      <c r="A31" s="7"/>
      <c r="B31" s="914" t="s">
        <v>19</v>
      </c>
      <c r="C31" s="914"/>
      <c r="D31" s="10" t="s">
        <v>13</v>
      </c>
      <c r="E31" s="6">
        <v>63047</v>
      </c>
      <c r="F31" s="6">
        <v>0</v>
      </c>
      <c r="G31" s="6">
        <v>118904</v>
      </c>
      <c r="H31" s="6">
        <v>1696</v>
      </c>
    </row>
    <row r="32" spans="1:8" ht="16.5" customHeight="1">
      <c r="A32" s="7"/>
      <c r="B32" s="914" t="s">
        <v>20</v>
      </c>
      <c r="C32" s="914"/>
      <c r="D32" s="10" t="s">
        <v>13</v>
      </c>
      <c r="E32" s="6">
        <v>45236</v>
      </c>
      <c r="F32" s="6">
        <v>0</v>
      </c>
      <c r="G32" s="6">
        <v>114957</v>
      </c>
      <c r="H32" s="6">
        <v>1666</v>
      </c>
    </row>
    <row r="33" spans="1:8" ht="16.5" customHeight="1">
      <c r="A33" s="30"/>
      <c r="B33" s="915"/>
      <c r="C33" s="915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5590289</v>
      </c>
      <c r="F34" s="34">
        <v>0</v>
      </c>
      <c r="G34" s="33">
        <v>3100318</v>
      </c>
      <c r="H34" s="33">
        <v>183002</v>
      </c>
    </row>
    <row r="35" spans="1:8">
      <c r="A35" s="35"/>
      <c r="B35" s="36"/>
      <c r="C35" s="36"/>
      <c r="D35" s="37"/>
      <c r="H35" s="38">
        <v>8873609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5400</v>
      </c>
    </row>
    <row r="41" spans="1:8" ht="39">
      <c r="A41" s="7"/>
      <c r="B41" s="12"/>
      <c r="C41" s="9" t="s">
        <v>16</v>
      </c>
      <c r="D41" s="10" t="s">
        <v>13</v>
      </c>
      <c r="E41" s="6">
        <v>1733</v>
      </c>
      <c r="F41" s="11"/>
      <c r="G41" s="6">
        <v>78834</v>
      </c>
      <c r="H41" s="6">
        <v>64192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27984</v>
      </c>
      <c r="H44" s="48">
        <v>6332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1015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292092</v>
      </c>
      <c r="H46" s="6">
        <v>4118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10840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642179</v>
      </c>
      <c r="H50" s="6">
        <v>25498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5316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123091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2460</v>
      </c>
      <c r="H58" s="48"/>
    </row>
  </sheetData>
  <sheetProtection password="C693" sheet="1" selectLockedCells="1" selectUnlockedCells="1"/>
  <mergeCells count="22">
    <mergeCell ref="B6:C6"/>
    <mergeCell ref="B11:H11"/>
    <mergeCell ref="B12:C12"/>
    <mergeCell ref="B13:C13"/>
    <mergeCell ref="A4:A5"/>
    <mergeCell ref="B4:C5"/>
    <mergeCell ref="D4:D5"/>
    <mergeCell ref="E4:H4"/>
    <mergeCell ref="B14:C14"/>
    <mergeCell ref="B15:C15"/>
    <mergeCell ref="D22:D23"/>
    <mergeCell ref="E22:H22"/>
    <mergeCell ref="B16:C16"/>
    <mergeCell ref="B17:C17"/>
    <mergeCell ref="B32:C32"/>
    <mergeCell ref="B33:C33"/>
    <mergeCell ref="A22:A23"/>
    <mergeCell ref="B22:C23"/>
    <mergeCell ref="B30:C30"/>
    <mergeCell ref="B31:C31"/>
    <mergeCell ref="B24:C24"/>
    <mergeCell ref="B29:H29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K74"/>
  <sheetViews>
    <sheetView workbookViewId="0">
      <selection activeCell="I10" sqref="I10"/>
    </sheetView>
  </sheetViews>
  <sheetFormatPr defaultRowHeight="12.75"/>
  <cols>
    <col min="1" max="1" width="9.140625" style="153"/>
    <col min="2" max="2" width="18.42578125" style="153" customWidth="1"/>
    <col min="3" max="4" width="9.140625" style="153"/>
    <col min="5" max="5" width="14.42578125" style="153" customWidth="1"/>
    <col min="6" max="6" width="12.28515625" style="153" customWidth="1"/>
    <col min="7" max="8" width="15.7109375" style="153" customWidth="1"/>
    <col min="9" max="10" width="9.140625" style="153"/>
    <col min="11" max="11" width="11.28515625" style="153" customWidth="1"/>
    <col min="12" max="16384" width="9.140625" style="153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154"/>
      <c r="D3" s="154" t="s">
        <v>65</v>
      </c>
    </row>
    <row r="5" spans="1:11" ht="16.5" customHeight="1">
      <c r="A5" s="928" t="s">
        <v>3</v>
      </c>
      <c r="B5" s="928" t="s">
        <v>4</v>
      </c>
      <c r="C5" s="928"/>
      <c r="D5" s="928" t="s">
        <v>5</v>
      </c>
      <c r="E5" s="928" t="s">
        <v>6</v>
      </c>
      <c r="F5" s="928"/>
      <c r="G5" s="928"/>
      <c r="H5" s="928"/>
    </row>
    <row r="6" spans="1:11" ht="15.75">
      <c r="A6" s="928"/>
      <c r="B6" s="928"/>
      <c r="C6" s="928"/>
      <c r="D6" s="928"/>
      <c r="E6" s="155" t="s">
        <v>7</v>
      </c>
      <c r="F6" s="155" t="s">
        <v>8</v>
      </c>
      <c r="G6" s="155" t="s">
        <v>9</v>
      </c>
      <c r="H6" s="155" t="s">
        <v>10</v>
      </c>
    </row>
    <row r="7" spans="1:11" ht="16.5" customHeight="1">
      <c r="A7" s="156">
        <v>1</v>
      </c>
      <c r="B7" s="928">
        <v>2</v>
      </c>
      <c r="C7" s="928"/>
      <c r="D7" s="155">
        <v>3</v>
      </c>
      <c r="E7" s="155">
        <v>4</v>
      </c>
      <c r="F7" s="155">
        <v>5</v>
      </c>
      <c r="G7" s="155">
        <v>6</v>
      </c>
      <c r="H7" s="157">
        <v>0</v>
      </c>
    </row>
    <row r="8" spans="1:11" ht="63.75" customHeight="1">
      <c r="A8" s="158"/>
      <c r="B8" s="159" t="s">
        <v>11</v>
      </c>
      <c r="C8" s="160" t="s">
        <v>12</v>
      </c>
      <c r="D8" s="161" t="s">
        <v>13</v>
      </c>
      <c r="E8" s="157">
        <v>1051913</v>
      </c>
      <c r="F8" s="162">
        <v>0</v>
      </c>
      <c r="G8" s="157">
        <v>0</v>
      </c>
      <c r="H8" s="157">
        <v>0</v>
      </c>
    </row>
    <row r="9" spans="1:11" ht="39">
      <c r="A9" s="158"/>
      <c r="B9" s="163"/>
      <c r="C9" s="160" t="s">
        <v>43</v>
      </c>
      <c r="D9" s="161" t="s">
        <v>13</v>
      </c>
      <c r="E9" s="157">
        <v>0</v>
      </c>
      <c r="F9" s="162">
        <v>0</v>
      </c>
      <c r="G9" s="157">
        <v>0</v>
      </c>
      <c r="H9" s="157">
        <v>0</v>
      </c>
    </row>
    <row r="10" spans="1:11" ht="39">
      <c r="A10" s="158"/>
      <c r="B10" s="163"/>
      <c r="C10" s="160" t="s">
        <v>44</v>
      </c>
      <c r="D10" s="161" t="s">
        <v>13</v>
      </c>
      <c r="E10" s="157">
        <v>0</v>
      </c>
      <c r="F10" s="162">
        <v>0</v>
      </c>
      <c r="G10" s="157">
        <v>524959</v>
      </c>
      <c r="H10" s="157">
        <v>8228</v>
      </c>
      <c r="K10" s="164"/>
    </row>
    <row r="11" spans="1:11" ht="39">
      <c r="A11" s="158"/>
      <c r="B11" s="163"/>
      <c r="C11" s="160" t="s">
        <v>45</v>
      </c>
      <c r="D11" s="161" t="s">
        <v>13</v>
      </c>
      <c r="E11" s="157">
        <v>107845</v>
      </c>
      <c r="F11" s="162">
        <v>0</v>
      </c>
      <c r="G11" s="157">
        <v>116777</v>
      </c>
      <c r="H11" s="157">
        <v>18288</v>
      </c>
      <c r="K11" s="164"/>
    </row>
    <row r="12" spans="1:11" ht="39">
      <c r="A12" s="158"/>
      <c r="B12" s="163"/>
      <c r="C12" s="160" t="s">
        <v>46</v>
      </c>
      <c r="D12" s="161" t="s">
        <v>13</v>
      </c>
      <c r="E12" s="157">
        <v>1802648</v>
      </c>
      <c r="F12" s="162">
        <v>0</v>
      </c>
      <c r="G12" s="157">
        <v>561873</v>
      </c>
      <c r="H12" s="157">
        <v>8614</v>
      </c>
    </row>
    <row r="13" spans="1:11" ht="39">
      <c r="A13" s="158"/>
      <c r="B13" s="163"/>
      <c r="C13" s="160" t="s">
        <v>16</v>
      </c>
      <c r="D13" s="161" t="s">
        <v>13</v>
      </c>
      <c r="E13" s="157">
        <v>2471660</v>
      </c>
      <c r="F13" s="162">
        <v>0</v>
      </c>
      <c r="G13" s="157">
        <v>2984047</v>
      </c>
      <c r="H13" s="157">
        <v>192193</v>
      </c>
    </row>
    <row r="14" spans="1:11" ht="16.5" customHeight="1">
      <c r="A14" s="158"/>
      <c r="B14" s="929" t="s">
        <v>17</v>
      </c>
      <c r="C14" s="929"/>
      <c r="D14" s="929"/>
      <c r="E14" s="929"/>
      <c r="F14" s="929"/>
      <c r="G14" s="929"/>
      <c r="H14" s="929"/>
    </row>
    <row r="15" spans="1:11" ht="16.5" customHeight="1">
      <c r="A15" s="158"/>
      <c r="B15" s="926" t="s">
        <v>18</v>
      </c>
      <c r="C15" s="926"/>
      <c r="D15" s="161" t="s">
        <v>13</v>
      </c>
      <c r="E15" s="157">
        <v>49684</v>
      </c>
      <c r="F15" s="165">
        <v>0</v>
      </c>
      <c r="G15" s="157">
        <v>55731</v>
      </c>
      <c r="H15" s="157">
        <v>1013</v>
      </c>
    </row>
    <row r="16" spans="1:11" ht="16.5" customHeight="1">
      <c r="A16" s="158"/>
      <c r="B16" s="926" t="s">
        <v>19</v>
      </c>
      <c r="C16" s="926"/>
      <c r="D16" s="161" t="s">
        <v>13</v>
      </c>
      <c r="E16" s="157">
        <v>101757</v>
      </c>
      <c r="F16" s="165">
        <v>0</v>
      </c>
      <c r="G16" s="157">
        <v>176473</v>
      </c>
      <c r="H16" s="157">
        <v>2693</v>
      </c>
    </row>
    <row r="17" spans="1:8" ht="16.5" customHeight="1">
      <c r="A17" s="158"/>
      <c r="B17" s="926" t="s">
        <v>20</v>
      </c>
      <c r="C17" s="926"/>
      <c r="D17" s="161" t="s">
        <v>13</v>
      </c>
      <c r="E17" s="157">
        <v>51767</v>
      </c>
      <c r="F17" s="165">
        <v>0</v>
      </c>
      <c r="G17" s="157">
        <v>96022</v>
      </c>
      <c r="H17" s="157">
        <v>1335</v>
      </c>
    </row>
    <row r="18" spans="1:8" ht="16.5" customHeight="1">
      <c r="A18" s="158"/>
      <c r="B18" s="929" t="s">
        <v>47</v>
      </c>
      <c r="C18" s="929"/>
      <c r="D18" s="161"/>
      <c r="E18" s="165"/>
      <c r="F18" s="165"/>
      <c r="G18" s="165"/>
      <c r="H18" s="165"/>
    </row>
    <row r="19" spans="1:8" ht="16.5" customHeight="1">
      <c r="A19" s="158"/>
      <c r="B19" s="926" t="s">
        <v>48</v>
      </c>
      <c r="C19" s="926"/>
      <c r="D19" s="161" t="s">
        <v>13</v>
      </c>
      <c r="E19" s="165">
        <v>0</v>
      </c>
      <c r="F19" s="165">
        <v>0</v>
      </c>
      <c r="G19" s="165">
        <v>0</v>
      </c>
      <c r="H19" s="165">
        <v>0</v>
      </c>
    </row>
    <row r="20" spans="1:8" ht="16.5" customHeight="1">
      <c r="A20" s="166"/>
      <c r="B20" s="927" t="s">
        <v>49</v>
      </c>
      <c r="C20" s="927"/>
      <c r="D20" s="167" t="s">
        <v>13</v>
      </c>
      <c r="E20" s="168">
        <v>0</v>
      </c>
      <c r="F20" s="165">
        <v>0</v>
      </c>
      <c r="G20" s="168">
        <v>0</v>
      </c>
      <c r="H20" s="168">
        <v>0</v>
      </c>
    </row>
    <row r="21" spans="1:8" ht="15.75">
      <c r="A21" s="169" t="s">
        <v>50</v>
      </c>
      <c r="B21" s="170"/>
      <c r="C21" s="171"/>
      <c r="D21" s="172"/>
      <c r="E21" s="173">
        <v>5637274</v>
      </c>
      <c r="F21" s="174"/>
      <c r="G21" s="173">
        <v>4515882</v>
      </c>
      <c r="H21" s="173">
        <v>232364</v>
      </c>
    </row>
    <row r="22" spans="1:8" ht="15.75">
      <c r="A22" s="175"/>
      <c r="B22" s="176"/>
      <c r="C22" s="177"/>
      <c r="D22" s="178"/>
      <c r="E22" s="179"/>
      <c r="F22" s="180"/>
      <c r="G22" s="179"/>
      <c r="H22" s="181">
        <v>10385520</v>
      </c>
    </row>
    <row r="24" spans="1:8" s="183" customFormat="1" ht="15.75">
      <c r="A24" s="182" t="s">
        <v>22</v>
      </c>
    </row>
    <row r="25" spans="1:8" s="183" customFormat="1" ht="15.75">
      <c r="A25" s="182" t="s">
        <v>51</v>
      </c>
    </row>
    <row r="26" spans="1:8" ht="16.5" customHeight="1">
      <c r="A26" s="928" t="s">
        <v>3</v>
      </c>
      <c r="B26" s="928" t="s">
        <v>4</v>
      </c>
      <c r="C26" s="928"/>
      <c r="D26" s="928" t="s">
        <v>5</v>
      </c>
      <c r="E26" s="928" t="s">
        <v>6</v>
      </c>
      <c r="F26" s="928"/>
      <c r="G26" s="928"/>
      <c r="H26" s="928"/>
    </row>
    <row r="27" spans="1:8" ht="15.75">
      <c r="A27" s="928"/>
      <c r="B27" s="928"/>
      <c r="C27" s="928"/>
      <c r="D27" s="928"/>
      <c r="E27" s="155" t="s">
        <v>7</v>
      </c>
      <c r="F27" s="155" t="s">
        <v>8</v>
      </c>
      <c r="G27" s="155" t="s">
        <v>9</v>
      </c>
      <c r="H27" s="155" t="s">
        <v>10</v>
      </c>
    </row>
    <row r="28" spans="1:8" ht="16.5" customHeight="1">
      <c r="A28" s="156" t="s">
        <v>23</v>
      </c>
      <c r="B28" s="928" t="s">
        <v>24</v>
      </c>
      <c r="C28" s="928"/>
      <c r="D28" s="155" t="s">
        <v>25</v>
      </c>
      <c r="E28" s="155" t="s">
        <v>26</v>
      </c>
      <c r="F28" s="155" t="s">
        <v>27</v>
      </c>
      <c r="G28" s="155" t="s">
        <v>28</v>
      </c>
      <c r="H28" s="155" t="s">
        <v>29</v>
      </c>
    </row>
    <row r="29" spans="1:8" ht="26.25">
      <c r="A29" s="158"/>
      <c r="B29" s="159" t="s">
        <v>30</v>
      </c>
      <c r="C29" s="160" t="s">
        <v>12</v>
      </c>
      <c r="D29" s="161" t="s">
        <v>13</v>
      </c>
      <c r="E29" s="157">
        <v>1051913</v>
      </c>
      <c r="F29" s="157">
        <v>0</v>
      </c>
      <c r="G29" s="157">
        <v>0</v>
      </c>
      <c r="H29" s="157">
        <v>0</v>
      </c>
    </row>
    <row r="30" spans="1:8" ht="39">
      <c r="A30" s="158"/>
      <c r="B30" s="163"/>
      <c r="C30" s="160" t="s">
        <v>43</v>
      </c>
      <c r="D30" s="161" t="s">
        <v>13</v>
      </c>
      <c r="E30" s="157">
        <v>0</v>
      </c>
      <c r="F30" s="157">
        <v>0</v>
      </c>
      <c r="G30" s="157">
        <v>0</v>
      </c>
      <c r="H30" s="157">
        <v>0</v>
      </c>
    </row>
    <row r="31" spans="1:8" ht="39">
      <c r="A31" s="158"/>
      <c r="B31" s="163"/>
      <c r="C31" s="160" t="s">
        <v>44</v>
      </c>
      <c r="D31" s="161" t="s">
        <v>13</v>
      </c>
      <c r="E31" s="157">
        <v>0</v>
      </c>
      <c r="F31" s="157">
        <v>0</v>
      </c>
      <c r="G31" s="157">
        <v>368030</v>
      </c>
      <c r="H31" s="157">
        <v>0</v>
      </c>
    </row>
    <row r="32" spans="1:8" ht="39">
      <c r="A32" s="158"/>
      <c r="B32" s="163"/>
      <c r="C32" s="160" t="s">
        <v>45</v>
      </c>
      <c r="D32" s="161" t="s">
        <v>13</v>
      </c>
      <c r="E32" s="157">
        <v>107845</v>
      </c>
      <c r="F32" s="157">
        <v>0</v>
      </c>
      <c r="G32" s="157">
        <v>91359</v>
      </c>
      <c r="H32" s="157">
        <v>18288</v>
      </c>
    </row>
    <row r="33" spans="1:8" ht="39">
      <c r="A33" s="158"/>
      <c r="B33" s="163"/>
      <c r="C33" s="160" t="s">
        <v>46</v>
      </c>
      <c r="D33" s="161" t="s">
        <v>13</v>
      </c>
      <c r="E33" s="157">
        <v>1802648</v>
      </c>
      <c r="F33" s="157">
        <v>0</v>
      </c>
      <c r="G33" s="157">
        <v>327833</v>
      </c>
      <c r="H33" s="157">
        <v>2172</v>
      </c>
    </row>
    <row r="34" spans="1:8" ht="39">
      <c r="A34" s="158"/>
      <c r="B34" s="163"/>
      <c r="C34" s="160" t="s">
        <v>16</v>
      </c>
      <c r="D34" s="161" t="s">
        <v>13</v>
      </c>
      <c r="E34" s="157">
        <v>2321478</v>
      </c>
      <c r="F34" s="157">
        <v>0</v>
      </c>
      <c r="G34" s="157">
        <v>2187614</v>
      </c>
      <c r="H34" s="157">
        <v>71166</v>
      </c>
    </row>
    <row r="35" spans="1:8" ht="16.5" customHeight="1">
      <c r="A35" s="158"/>
      <c r="B35" s="929" t="s">
        <v>17</v>
      </c>
      <c r="C35" s="929"/>
      <c r="D35" s="929"/>
      <c r="E35" s="929"/>
      <c r="F35" s="929"/>
      <c r="G35" s="929"/>
      <c r="H35" s="929"/>
    </row>
    <row r="36" spans="1:8" ht="16.5" customHeight="1">
      <c r="A36" s="158"/>
      <c r="B36" s="926" t="s">
        <v>18</v>
      </c>
      <c r="C36" s="926"/>
      <c r="D36" s="161" t="s">
        <v>13</v>
      </c>
      <c r="E36" s="157">
        <v>49684</v>
      </c>
      <c r="F36" s="157">
        <v>0</v>
      </c>
      <c r="G36" s="157">
        <v>55731</v>
      </c>
      <c r="H36" s="157">
        <v>1013</v>
      </c>
    </row>
    <row r="37" spans="1:8" ht="16.5" customHeight="1">
      <c r="A37" s="158"/>
      <c r="B37" s="926" t="s">
        <v>19</v>
      </c>
      <c r="C37" s="926"/>
      <c r="D37" s="161" t="s">
        <v>13</v>
      </c>
      <c r="E37" s="157">
        <v>101757</v>
      </c>
      <c r="F37" s="157">
        <v>0</v>
      </c>
      <c r="G37" s="157">
        <v>176473</v>
      </c>
      <c r="H37" s="157">
        <v>2693</v>
      </c>
    </row>
    <row r="38" spans="1:8" ht="16.5" customHeight="1">
      <c r="A38" s="158"/>
      <c r="B38" s="926" t="s">
        <v>20</v>
      </c>
      <c r="C38" s="926"/>
      <c r="D38" s="161" t="s">
        <v>13</v>
      </c>
      <c r="E38" s="157">
        <v>51767</v>
      </c>
      <c r="F38" s="157">
        <v>0</v>
      </c>
      <c r="G38" s="157">
        <v>96022</v>
      </c>
      <c r="H38" s="157">
        <v>1335</v>
      </c>
    </row>
    <row r="39" spans="1:8" ht="15.75">
      <c r="A39" s="184"/>
      <c r="B39" s="927"/>
      <c r="C39" s="927"/>
      <c r="D39" s="167"/>
      <c r="E39" s="157"/>
      <c r="F39" s="157"/>
      <c r="G39" s="157"/>
      <c r="H39" s="157"/>
    </row>
    <row r="40" spans="1:8" ht="15.75">
      <c r="A40" s="169" t="s">
        <v>21</v>
      </c>
      <c r="B40" s="185"/>
      <c r="C40" s="185"/>
      <c r="D40" s="186"/>
      <c r="E40" s="187">
        <v>5487092</v>
      </c>
      <c r="F40" s="188">
        <v>0</v>
      </c>
      <c r="G40" s="187">
        <v>3303062</v>
      </c>
      <c r="H40" s="187">
        <v>96667</v>
      </c>
    </row>
    <row r="41" spans="1:8">
      <c r="A41" s="189"/>
      <c r="B41" s="190"/>
      <c r="C41" s="190"/>
      <c r="D41" s="191"/>
      <c r="H41" s="192">
        <v>8886821</v>
      </c>
    </row>
    <row r="42" spans="1:8">
      <c r="A42" s="193"/>
      <c r="E42" s="185"/>
      <c r="F42" s="185"/>
      <c r="G42" s="185"/>
      <c r="H42" s="194"/>
    </row>
    <row r="43" spans="1:8">
      <c r="A43" s="195"/>
      <c r="B43" s="190"/>
      <c r="C43" s="190"/>
      <c r="D43" s="190"/>
      <c r="E43" s="190"/>
      <c r="F43" s="190"/>
      <c r="G43" s="190"/>
      <c r="H43" s="196"/>
    </row>
    <row r="45" spans="1:8" ht="18.75" customHeight="1">
      <c r="A45" s="197" t="s">
        <v>52</v>
      </c>
    </row>
    <row r="46" spans="1:8" ht="39">
      <c r="A46" s="198"/>
      <c r="B46" s="199"/>
      <c r="C46" s="200" t="s">
        <v>46</v>
      </c>
      <c r="D46" s="201" t="s">
        <v>13</v>
      </c>
      <c r="E46" s="202"/>
      <c r="F46" s="203"/>
      <c r="G46" s="202"/>
      <c r="H46" s="202">
        <v>4935</v>
      </c>
    </row>
    <row r="47" spans="1:8" ht="39">
      <c r="A47" s="158"/>
      <c r="B47" s="163"/>
      <c r="C47" s="160" t="s">
        <v>16</v>
      </c>
      <c r="D47" s="161" t="s">
        <v>13</v>
      </c>
      <c r="E47" s="157">
        <v>150182</v>
      </c>
      <c r="F47" s="162"/>
      <c r="G47" s="157">
        <v>54553</v>
      </c>
      <c r="H47" s="157">
        <v>88988</v>
      </c>
    </row>
    <row r="49" spans="1:8" s="197" customFormat="1">
      <c r="A49" s="197" t="s">
        <v>53</v>
      </c>
    </row>
    <row r="50" spans="1:8" ht="39">
      <c r="A50" s="198"/>
      <c r="B50" s="199"/>
      <c r="C50" s="200" t="s">
        <v>44</v>
      </c>
      <c r="D50" s="201" t="s">
        <v>13</v>
      </c>
      <c r="E50" s="202"/>
      <c r="F50" s="203"/>
      <c r="G50" s="202">
        <v>23072</v>
      </c>
      <c r="H50" s="202">
        <v>8228</v>
      </c>
    </row>
    <row r="51" spans="1:8" ht="39">
      <c r="A51" s="158"/>
      <c r="B51" s="163"/>
      <c r="C51" s="160" t="s">
        <v>46</v>
      </c>
      <c r="D51" s="161" t="s">
        <v>13</v>
      </c>
      <c r="E51" s="157"/>
      <c r="F51" s="162"/>
      <c r="G51" s="157"/>
      <c r="H51" s="157">
        <v>1507</v>
      </c>
    </row>
    <row r="52" spans="1:8" ht="39">
      <c r="A52" s="158"/>
      <c r="B52" s="163"/>
      <c r="C52" s="160" t="s">
        <v>16</v>
      </c>
      <c r="D52" s="161" t="s">
        <v>13</v>
      </c>
      <c r="E52" s="157"/>
      <c r="F52" s="162"/>
      <c r="G52" s="157">
        <v>331522</v>
      </c>
      <c r="H52" s="157">
        <v>4526</v>
      </c>
    </row>
    <row r="54" spans="1:8" s="197" customFormat="1">
      <c r="A54" s="197" t="s">
        <v>54</v>
      </c>
    </row>
    <row r="55" spans="1:8" ht="39">
      <c r="A55" s="198"/>
      <c r="B55" s="199"/>
      <c r="C55" s="200" t="s">
        <v>46</v>
      </c>
      <c r="D55" s="201" t="s">
        <v>13</v>
      </c>
      <c r="E55" s="202"/>
      <c r="F55" s="203"/>
      <c r="G55" s="202">
        <v>158605</v>
      </c>
      <c r="H55" s="202"/>
    </row>
    <row r="56" spans="1:8" ht="39">
      <c r="A56" s="158"/>
      <c r="B56" s="163"/>
      <c r="C56" s="160" t="s">
        <v>16</v>
      </c>
      <c r="D56" s="161" t="s">
        <v>13</v>
      </c>
      <c r="E56" s="157"/>
      <c r="F56" s="162"/>
      <c r="G56" s="157">
        <v>356697</v>
      </c>
      <c r="H56" s="157">
        <v>24573</v>
      </c>
    </row>
    <row r="58" spans="1:8" s="197" customFormat="1">
      <c r="A58" s="197" t="s">
        <v>55</v>
      </c>
    </row>
    <row r="60" spans="1:8" ht="39">
      <c r="A60" s="198"/>
      <c r="B60" s="199"/>
      <c r="C60" s="200" t="s">
        <v>46</v>
      </c>
      <c r="D60" s="201" t="s">
        <v>13</v>
      </c>
      <c r="E60" s="202"/>
      <c r="F60" s="203"/>
      <c r="G60" s="202">
        <v>75435</v>
      </c>
      <c r="H60" s="202"/>
    </row>
    <row r="61" spans="1:8" ht="39">
      <c r="A61" s="198"/>
      <c r="B61" s="199"/>
      <c r="C61" s="200" t="s">
        <v>16</v>
      </c>
      <c r="D61" s="201" t="s">
        <v>13</v>
      </c>
      <c r="E61" s="202"/>
      <c r="F61" s="203"/>
      <c r="G61" s="202">
        <v>46461</v>
      </c>
      <c r="H61" s="202"/>
    </row>
    <row r="62" spans="1:8" s="197" customFormat="1">
      <c r="A62" s="197" t="s">
        <v>56</v>
      </c>
    </row>
    <row r="64" spans="1:8" ht="39">
      <c r="A64" s="198"/>
      <c r="B64" s="199"/>
      <c r="C64" s="200" t="s">
        <v>16</v>
      </c>
      <c r="D64" s="201" t="s">
        <v>13</v>
      </c>
      <c r="E64" s="202"/>
      <c r="F64" s="203"/>
      <c r="G64" s="202">
        <v>7200</v>
      </c>
      <c r="H64" s="202"/>
    </row>
    <row r="66" spans="1:8" s="197" customFormat="1">
      <c r="A66" s="197" t="s">
        <v>57</v>
      </c>
    </row>
    <row r="68" spans="1:8" ht="39">
      <c r="A68" s="198"/>
      <c r="B68" s="199"/>
      <c r="C68" s="200" t="s">
        <v>44</v>
      </c>
      <c r="D68" s="201" t="s">
        <v>13</v>
      </c>
      <c r="E68" s="202">
        <v>0</v>
      </c>
      <c r="F68" s="203">
        <v>0</v>
      </c>
      <c r="G68" s="202">
        <v>133857</v>
      </c>
      <c r="H68" s="202"/>
    </row>
    <row r="69" spans="1:8" ht="39">
      <c r="A69" s="158"/>
      <c r="B69" s="163"/>
      <c r="C69" s="160" t="s">
        <v>45</v>
      </c>
      <c r="D69" s="161" t="s">
        <v>13</v>
      </c>
      <c r="E69" s="202">
        <v>0</v>
      </c>
      <c r="F69" s="162">
        <v>0</v>
      </c>
      <c r="G69" s="157">
        <v>25418</v>
      </c>
      <c r="H69" s="157"/>
    </row>
    <row r="72" spans="1:8">
      <c r="A72" s="197" t="s">
        <v>64</v>
      </c>
      <c r="B72" s="197"/>
      <c r="C72" s="197"/>
      <c r="D72" s="197"/>
      <c r="E72" s="197"/>
      <c r="F72" s="197"/>
      <c r="G72" s="197"/>
      <c r="H72" s="197"/>
    </row>
    <row r="74" spans="1:8" ht="39">
      <c r="A74" s="198"/>
      <c r="B74" s="199"/>
      <c r="C74" s="200" t="s">
        <v>16</v>
      </c>
      <c r="D74" s="201" t="s">
        <v>13</v>
      </c>
      <c r="E74" s="202">
        <v>0</v>
      </c>
      <c r="F74" s="203">
        <v>0</v>
      </c>
      <c r="G74" s="202">
        <v>0</v>
      </c>
      <c r="H74" s="202">
        <v>2940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9320735</v>
      </c>
      <c r="F8" s="692">
        <v>575036</v>
      </c>
      <c r="G8" s="691">
        <v>19709214</v>
      </c>
      <c r="H8" s="691">
        <v>1110759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30715744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4496858</v>
      </c>
      <c r="F16" s="770">
        <v>0</v>
      </c>
      <c r="G16" s="770">
        <v>12064565</v>
      </c>
      <c r="H16" s="770">
        <v>494136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17055559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  <c r="I20" s="634"/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424369</v>
      </c>
      <c r="F21" s="740"/>
      <c r="G21" s="739">
        <v>497380</v>
      </c>
      <c r="H21" s="739">
        <v>5280</v>
      </c>
      <c r="I21" s="797"/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927029</v>
      </c>
      <c r="I22" s="797"/>
      <c r="K22" s="763"/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1103532</v>
      </c>
      <c r="H25" s="739">
        <v>16271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1119803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519795</v>
      </c>
      <c r="H29" s="739">
        <v>235580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755375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2504009</v>
      </c>
      <c r="F33" s="740">
        <v>395015</v>
      </c>
      <c r="G33" s="739">
        <v>316285</v>
      </c>
      <c r="H33" s="739">
        <v>57450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3272759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1895499</v>
      </c>
      <c r="F37" s="746">
        <v>0</v>
      </c>
      <c r="G37" s="745">
        <v>1835955</v>
      </c>
      <c r="H37" s="745">
        <v>97243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3828697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90680</v>
      </c>
      <c r="H41" s="796">
        <v>16360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107040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226330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226330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42592</v>
      </c>
      <c r="H49" s="796">
        <v>14736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57328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52969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52969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70702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70702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795227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795227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510932</v>
      </c>
      <c r="H65" s="796">
        <v>14321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525253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193916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193916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600546</v>
      </c>
      <c r="H73" s="796">
        <v>547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601093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164516</v>
      </c>
      <c r="H77" s="796">
        <v>14459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178975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165050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165050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14460</v>
      </c>
      <c r="H85" s="796">
        <v>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14460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35400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35400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4400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4400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186806</v>
      </c>
      <c r="H97" s="796">
        <v>4646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191452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10702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10702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35029</v>
      </c>
      <c r="H105" s="796">
        <v>119250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154279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124200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124200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180021</v>
      </c>
      <c r="G113" s="796">
        <v>0</v>
      </c>
      <c r="H113" s="796">
        <v>2406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182427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21952</v>
      </c>
      <c r="H117" s="796">
        <v>2414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24366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27492</v>
      </c>
      <c r="H121" s="796">
        <v>558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28050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11778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11778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1125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1125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224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customHeight="1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8261343</v>
      </c>
      <c r="F8" s="692">
        <v>560678</v>
      </c>
      <c r="G8" s="691">
        <v>17789209</v>
      </c>
      <c r="H8" s="691">
        <v>956049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27567279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4072210</v>
      </c>
      <c r="F16" s="770">
        <v>0</v>
      </c>
      <c r="G16" s="770">
        <v>11369385</v>
      </c>
      <c r="H16" s="770">
        <v>422148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15863743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369090</v>
      </c>
      <c r="F21" s="740"/>
      <c r="G21" s="739">
        <v>342793</v>
      </c>
      <c r="H21" s="739">
        <v>6970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718853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874448</v>
      </c>
      <c r="H25" s="739">
        <v>16010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890458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533475</v>
      </c>
      <c r="H29" s="739">
        <v>173614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707089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2344294</v>
      </c>
      <c r="F33" s="740">
        <v>374663</v>
      </c>
      <c r="G33" s="739">
        <v>541898</v>
      </c>
      <c r="H33" s="739">
        <v>64203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3325058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1475749</v>
      </c>
      <c r="F37" s="746">
        <v>0</v>
      </c>
      <c r="G37" s="745">
        <v>1481285</v>
      </c>
      <c r="H37" s="745">
        <v>73138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3030172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21520</v>
      </c>
      <c r="H41" s="796">
        <v>15160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36680</v>
      </c>
    </row>
    <row r="43" spans="1:244" s="693" customFormat="1">
      <c r="B43" s="735"/>
      <c r="C43" s="735"/>
      <c r="D43" s="735"/>
      <c r="E43" s="635"/>
      <c r="F43" s="635"/>
      <c r="G43" s="635"/>
      <c r="H43" s="635"/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352847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352847</v>
      </c>
    </row>
    <row r="47" spans="1:244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49972</v>
      </c>
      <c r="H49" s="796">
        <v>15604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65576</v>
      </c>
    </row>
    <row r="51" spans="1:244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39693</v>
      </c>
      <c r="H53" s="796">
        <v>11124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50817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61207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61207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637958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637958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371343</v>
      </c>
      <c r="H65" s="796">
        <v>8000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379343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271551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271551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300132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300132</v>
      </c>
    </row>
    <row r="75" spans="1:244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132267</v>
      </c>
      <c r="H77" s="796">
        <v>9334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141601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146702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146702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10910</v>
      </c>
      <c r="H85" s="796">
        <v>10560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21470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30480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30480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2960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2960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18771</v>
      </c>
      <c r="H97" s="796">
        <v>4175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22946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7507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7507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33818</v>
      </c>
      <c r="H105" s="796">
        <v>110432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144250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112500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112500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186015</v>
      </c>
      <c r="G113" s="796">
        <v>0</v>
      </c>
      <c r="H113" s="796">
        <v>2250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188265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16674</v>
      </c>
      <c r="H117" s="796">
        <v>2320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18994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26520</v>
      </c>
      <c r="H121" s="796">
        <v>540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27060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11060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11060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8476905</v>
      </c>
      <c r="F8" s="692">
        <v>556527</v>
      </c>
      <c r="G8" s="691">
        <v>17975821</v>
      </c>
      <c r="H8" s="691">
        <v>891975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27901228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4649250</v>
      </c>
      <c r="F16" s="770">
        <v>0</v>
      </c>
      <c r="G16" s="770">
        <v>11639032</v>
      </c>
      <c r="H16" s="770">
        <v>366573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16654855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330739</v>
      </c>
      <c r="F21" s="740"/>
      <c r="G21" s="739">
        <v>505750</v>
      </c>
      <c r="H21" s="739">
        <v>7045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843534</v>
      </c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400361</v>
      </c>
      <c r="H25" s="739">
        <v>4940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405301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592579</v>
      </c>
      <c r="H29" s="739">
        <v>171523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764102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2027347</v>
      </c>
      <c r="F33" s="740">
        <v>411950</v>
      </c>
      <c r="G33" s="739">
        <v>211547</v>
      </c>
      <c r="H33" s="739">
        <v>59171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2710015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1469569</v>
      </c>
      <c r="F37" s="746">
        <v>0</v>
      </c>
      <c r="G37" s="745">
        <v>1549593</v>
      </c>
      <c r="H37" s="745">
        <v>80271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3099433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25480</v>
      </c>
      <c r="H41" s="796">
        <v>19940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45420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226273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226273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44131</v>
      </c>
      <c r="H49" s="796">
        <v>12615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56746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46537</v>
      </c>
      <c r="H53" s="796">
        <v>312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46849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67964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67964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910175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910175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332940</v>
      </c>
      <c r="H65" s="796">
        <v>881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333821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232389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232389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390263</v>
      </c>
      <c r="H73" s="796">
        <v>336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390599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151368</v>
      </c>
      <c r="H77" s="796">
        <v>8972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160340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163642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163642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6760</v>
      </c>
      <c r="H85" s="796">
        <v>5766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12526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47640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47640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3760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3760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208559</v>
      </c>
      <c r="H97" s="796">
        <v>3177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211736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11972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11972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30703</v>
      </c>
      <c r="H105" s="796">
        <v>130437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161140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137700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137700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144577</v>
      </c>
      <c r="G113" s="796">
        <v>0</v>
      </c>
      <c r="H113" s="796">
        <v>718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145295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18182</v>
      </c>
      <c r="H117" s="796">
        <v>3401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21583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19514</v>
      </c>
      <c r="H121" s="796">
        <v>165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19679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16316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16316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423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423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/>
  <dimension ref="A1:I37"/>
  <sheetViews>
    <sheetView workbookViewId="0">
      <selection activeCell="C37" sqref="C37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227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4591853</v>
      </c>
      <c r="D8" s="810"/>
      <c r="E8" s="810">
        <v>10213906</v>
      </c>
      <c r="F8" s="810">
        <v>413561</v>
      </c>
      <c r="G8" s="811">
        <v>15219320</v>
      </c>
    </row>
    <row r="9" spans="1:9">
      <c r="A9" s="812">
        <f>A8+1</f>
        <v>2</v>
      </c>
      <c r="B9" s="813" t="s">
        <v>234</v>
      </c>
      <c r="C9" s="814">
        <v>391963</v>
      </c>
      <c r="D9" s="814"/>
      <c r="E9" s="814">
        <v>430023</v>
      </c>
      <c r="F9" s="814">
        <v>5651</v>
      </c>
      <c r="G9" s="811">
        <v>827637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154360</v>
      </c>
      <c r="F10" s="810">
        <v>44443</v>
      </c>
      <c r="G10" s="811">
        <v>198803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57650</v>
      </c>
      <c r="F11" s="814">
        <v>11432</v>
      </c>
      <c r="G11" s="811">
        <v>69082</v>
      </c>
    </row>
    <row r="12" spans="1:9">
      <c r="A12" s="808">
        <f t="shared" si="0"/>
        <v>5</v>
      </c>
      <c r="B12" s="809" t="s">
        <v>237</v>
      </c>
      <c r="C12" s="810">
        <v>1643079</v>
      </c>
      <c r="D12" s="810"/>
      <c r="E12" s="810">
        <v>1651930</v>
      </c>
      <c r="F12" s="810">
        <v>105159</v>
      </c>
      <c r="G12" s="811">
        <v>3400168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9000</v>
      </c>
      <c r="G13" s="811">
        <v>9000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558459</v>
      </c>
      <c r="F14" s="810">
        <v>230773</v>
      </c>
      <c r="G14" s="811">
        <v>789232</v>
      </c>
    </row>
    <row r="15" spans="1:9">
      <c r="A15" s="812">
        <f t="shared" si="0"/>
        <v>8</v>
      </c>
      <c r="B15" s="813" t="s">
        <v>240</v>
      </c>
      <c r="C15" s="814"/>
      <c r="D15" s="814">
        <v>109703</v>
      </c>
      <c r="E15" s="814">
        <v>1851</v>
      </c>
      <c r="F15" s="814">
        <v>1940</v>
      </c>
      <c r="G15" s="811">
        <v>113494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162136</v>
      </c>
      <c r="F16" s="810"/>
      <c r="G16" s="811">
        <v>162136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36396</v>
      </c>
      <c r="F17" s="814">
        <v>109066</v>
      </c>
      <c r="G17" s="811">
        <v>145462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104621</v>
      </c>
      <c r="F18" s="810">
        <v>4136</v>
      </c>
      <c r="G18" s="811">
        <v>108757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3520</v>
      </c>
      <c r="G19" s="811">
        <v>3520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42053</v>
      </c>
      <c r="F20" s="810">
        <v>0</v>
      </c>
      <c r="G20" s="811">
        <v>42053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566811</v>
      </c>
      <c r="F21" s="814">
        <v>4506</v>
      </c>
      <c r="G21" s="811">
        <v>571317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/>
      <c r="F22" s="810">
        <v>6887</v>
      </c>
      <c r="G22" s="811">
        <v>6887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71949</v>
      </c>
      <c r="F23" s="814">
        <v>579</v>
      </c>
      <c r="G23" s="811">
        <v>72528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20407</v>
      </c>
      <c r="F24" s="810">
        <v>2977</v>
      </c>
      <c r="G24" s="811">
        <v>23384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53547</v>
      </c>
      <c r="F25" s="814"/>
      <c r="G25" s="811">
        <v>53547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5942</v>
      </c>
      <c r="F26" s="810"/>
      <c r="G26" s="811">
        <v>5942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316589</v>
      </c>
      <c r="F27" s="814">
        <v>2950</v>
      </c>
      <c r="G27" s="811">
        <v>319539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1000</v>
      </c>
      <c r="F28" s="810"/>
      <c r="G28" s="811">
        <v>1000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128462</v>
      </c>
      <c r="F29" s="814">
        <v>17868</v>
      </c>
      <c r="G29" s="811">
        <v>146330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825747</v>
      </c>
      <c r="F30" s="810">
        <v>1297</v>
      </c>
      <c r="G30" s="811">
        <v>827044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150280</v>
      </c>
      <c r="F31" s="814">
        <v>0</v>
      </c>
      <c r="G31" s="811">
        <v>150280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117600</v>
      </c>
      <c r="F32" s="810"/>
      <c r="G32" s="811">
        <v>117600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247309</v>
      </c>
      <c r="F33" s="814">
        <v>7695</v>
      </c>
      <c r="G33" s="811">
        <v>255004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174181</v>
      </c>
      <c r="F34" s="810"/>
      <c r="G34" s="811">
        <v>174181</v>
      </c>
    </row>
    <row r="35" spans="1:7">
      <c r="A35" s="812">
        <f t="shared" si="0"/>
        <v>28</v>
      </c>
      <c r="B35" s="813" t="s">
        <v>260</v>
      </c>
      <c r="C35" s="814">
        <v>2122512</v>
      </c>
      <c r="D35" s="814">
        <v>429546</v>
      </c>
      <c r="E35" s="814">
        <v>280062</v>
      </c>
      <c r="F35" s="814">
        <v>164691</v>
      </c>
      <c r="G35" s="811">
        <v>2996811</v>
      </c>
    </row>
    <row r="36" spans="1:7">
      <c r="A36" s="815">
        <v>29</v>
      </c>
      <c r="B36" s="816" t="s">
        <v>261</v>
      </c>
      <c r="C36" s="816"/>
      <c r="D36" s="816"/>
      <c r="E36" s="816">
        <v>49918</v>
      </c>
      <c r="F36" s="816">
        <v>28871</v>
      </c>
      <c r="G36" s="811">
        <v>78789</v>
      </c>
    </row>
    <row r="37" spans="1:7">
      <c r="A37" s="817"/>
      <c r="B37" s="818" t="s">
        <v>262</v>
      </c>
      <c r="C37" s="819">
        <v>8749407</v>
      </c>
      <c r="D37" s="819">
        <v>539249</v>
      </c>
      <c r="E37" s="819">
        <v>16423189</v>
      </c>
      <c r="F37" s="819">
        <v>1177002</v>
      </c>
      <c r="G37" s="819">
        <v>26888847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263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4361239</v>
      </c>
      <c r="D8" s="810"/>
      <c r="E8" s="810">
        <v>9304796</v>
      </c>
      <c r="F8" s="810">
        <v>333682</v>
      </c>
      <c r="G8" s="811">
        <v>13999717</v>
      </c>
    </row>
    <row r="9" spans="1:9">
      <c r="A9" s="812">
        <f>A8+1</f>
        <v>2</v>
      </c>
      <c r="B9" s="813" t="s">
        <v>234</v>
      </c>
      <c r="C9" s="814">
        <v>215031</v>
      </c>
      <c r="D9" s="814"/>
      <c r="E9" s="814">
        <v>284238</v>
      </c>
      <c r="F9" s="814">
        <v>5824</v>
      </c>
      <c r="G9" s="811">
        <v>505093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129800</v>
      </c>
      <c r="F10" s="810">
        <v>36426</v>
      </c>
      <c r="G10" s="811">
        <v>166226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31613</v>
      </c>
      <c r="F11" s="814">
        <v>1788</v>
      </c>
      <c r="G11" s="811">
        <v>33401</v>
      </c>
    </row>
    <row r="12" spans="1:9">
      <c r="A12" s="808">
        <f t="shared" si="0"/>
        <v>5</v>
      </c>
      <c r="B12" s="809" t="s">
        <v>237</v>
      </c>
      <c r="C12" s="810">
        <v>1396281</v>
      </c>
      <c r="D12" s="810"/>
      <c r="E12" s="810">
        <v>1305260</v>
      </c>
      <c r="F12" s="810">
        <v>86375</v>
      </c>
      <c r="G12" s="811">
        <v>2787916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0</v>
      </c>
      <c r="G13" s="811">
        <v>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419470</v>
      </c>
      <c r="F14" s="810">
        <v>141727</v>
      </c>
      <c r="G14" s="811">
        <v>561197</v>
      </c>
    </row>
    <row r="15" spans="1:9">
      <c r="A15" s="812">
        <f t="shared" si="0"/>
        <v>8</v>
      </c>
      <c r="B15" s="813" t="s">
        <v>240</v>
      </c>
      <c r="C15" s="814"/>
      <c r="D15" s="814">
        <v>0</v>
      </c>
      <c r="E15" s="814">
        <v>0</v>
      </c>
      <c r="F15" s="814">
        <v>0</v>
      </c>
      <c r="G15" s="811">
        <v>0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153460</v>
      </c>
      <c r="F16" s="810"/>
      <c r="G16" s="811">
        <v>153460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30577</v>
      </c>
      <c r="F17" s="814">
        <v>94028</v>
      </c>
      <c r="G17" s="811">
        <v>124605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76982</v>
      </c>
      <c r="F18" s="810">
        <v>3584</v>
      </c>
      <c r="G18" s="811">
        <v>80566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2640</v>
      </c>
      <c r="G19" s="811">
        <v>2640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13147</v>
      </c>
      <c r="F20" s="810">
        <v>0</v>
      </c>
      <c r="G20" s="811">
        <v>13147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534991</v>
      </c>
      <c r="F21" s="814">
        <v>3820</v>
      </c>
      <c r="G21" s="811">
        <v>538811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>
        <v>6659</v>
      </c>
      <c r="F22" s="810">
        <v>6230</v>
      </c>
      <c r="G22" s="811">
        <v>12889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0</v>
      </c>
      <c r="F23" s="814">
        <v>0</v>
      </c>
      <c r="G23" s="811">
        <v>0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0</v>
      </c>
      <c r="F24" s="810">
        <v>0</v>
      </c>
      <c r="G24" s="811">
        <v>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54332</v>
      </c>
      <c r="F25" s="814"/>
      <c r="G25" s="811">
        <v>54332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5307</v>
      </c>
      <c r="F26" s="810"/>
      <c r="G26" s="811">
        <v>5307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288507</v>
      </c>
      <c r="F27" s="814">
        <v>3050</v>
      </c>
      <c r="G27" s="811">
        <v>291557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1400</v>
      </c>
      <c r="F28" s="810"/>
      <c r="G28" s="811">
        <v>1400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109957</v>
      </c>
      <c r="F29" s="814">
        <v>13797</v>
      </c>
      <c r="G29" s="811">
        <v>123754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279711</v>
      </c>
      <c r="F30" s="810">
        <v>0</v>
      </c>
      <c r="G30" s="811">
        <v>279711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145374</v>
      </c>
      <c r="F31" s="814">
        <v>0</v>
      </c>
      <c r="G31" s="811">
        <v>145374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63600</v>
      </c>
      <c r="F32" s="810"/>
      <c r="G32" s="811">
        <v>63600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0</v>
      </c>
      <c r="F33" s="814">
        <v>0</v>
      </c>
      <c r="G33" s="811">
        <v>0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55255</v>
      </c>
      <c r="F34" s="810"/>
      <c r="G34" s="811">
        <v>55255</v>
      </c>
    </row>
    <row r="35" spans="1:7">
      <c r="A35" s="812">
        <f t="shared" si="0"/>
        <v>28</v>
      </c>
      <c r="B35" s="813" t="s">
        <v>260</v>
      </c>
      <c r="C35" s="814">
        <v>1599143</v>
      </c>
      <c r="D35" s="814">
        <v>391010</v>
      </c>
      <c r="E35" s="814">
        <v>247794</v>
      </c>
      <c r="F35" s="814">
        <v>34677</v>
      </c>
      <c r="G35" s="811">
        <v>2272624</v>
      </c>
    </row>
    <row r="36" spans="1:7">
      <c r="A36" s="815">
        <v>29</v>
      </c>
      <c r="B36" s="816" t="s">
        <v>264</v>
      </c>
      <c r="C36" s="816"/>
      <c r="D36" s="816"/>
      <c r="E36" s="816">
        <v>0</v>
      </c>
      <c r="F36" s="816">
        <v>0</v>
      </c>
      <c r="G36" s="811">
        <v>0</v>
      </c>
    </row>
    <row r="37" spans="1:7">
      <c r="A37" s="817"/>
      <c r="B37" s="818" t="s">
        <v>262</v>
      </c>
      <c r="C37" s="819">
        <v>7571694</v>
      </c>
      <c r="D37" s="818">
        <v>391010</v>
      </c>
      <c r="E37" s="818">
        <v>13542230</v>
      </c>
      <c r="F37" s="818">
        <v>767648</v>
      </c>
      <c r="G37" s="820">
        <v>22272582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/>
  <dimension ref="A1:I37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570312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265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233</v>
      </c>
      <c r="C8" s="828">
        <v>4366319</v>
      </c>
      <c r="D8" s="828"/>
      <c r="E8" s="828">
        <v>9798313</v>
      </c>
      <c r="F8" s="828">
        <v>348837</v>
      </c>
      <c r="G8" s="829">
        <v>14513469</v>
      </c>
    </row>
    <row r="9" spans="1:9">
      <c r="A9" s="830">
        <f>A8+1</f>
        <v>2</v>
      </c>
      <c r="B9" s="831" t="s">
        <v>234</v>
      </c>
      <c r="C9" s="832">
        <v>240743</v>
      </c>
      <c r="D9" s="832"/>
      <c r="E9" s="832">
        <v>326116</v>
      </c>
      <c r="F9" s="832">
        <v>5734</v>
      </c>
      <c r="G9" s="829">
        <v>572593</v>
      </c>
    </row>
    <row r="10" spans="1:9">
      <c r="A10" s="826">
        <f t="shared" ref="A10:A35" si="0">A9+1</f>
        <v>3</v>
      </c>
      <c r="B10" s="827" t="s">
        <v>235</v>
      </c>
      <c r="C10" s="828"/>
      <c r="D10" s="828"/>
      <c r="E10" s="828">
        <v>168560</v>
      </c>
      <c r="F10" s="828">
        <v>46754</v>
      </c>
      <c r="G10" s="829">
        <v>215314</v>
      </c>
    </row>
    <row r="11" spans="1:9">
      <c r="A11" s="830">
        <f t="shared" si="0"/>
        <v>4</v>
      </c>
      <c r="B11" s="831" t="s">
        <v>236</v>
      </c>
      <c r="C11" s="832"/>
      <c r="D11" s="832"/>
      <c r="E11" s="832">
        <v>38037</v>
      </c>
      <c r="F11" s="832">
        <v>1955</v>
      </c>
      <c r="G11" s="829">
        <v>39992</v>
      </c>
    </row>
    <row r="12" spans="1:9">
      <c r="A12" s="826">
        <f t="shared" si="0"/>
        <v>5</v>
      </c>
      <c r="B12" s="827" t="s">
        <v>237</v>
      </c>
      <c r="C12" s="828">
        <v>1552907</v>
      </c>
      <c r="D12" s="828"/>
      <c r="E12" s="828">
        <v>1358741</v>
      </c>
      <c r="F12" s="828">
        <v>89173</v>
      </c>
      <c r="G12" s="829">
        <v>3000821</v>
      </c>
    </row>
    <row r="13" spans="1:9">
      <c r="A13" s="830">
        <f t="shared" si="0"/>
        <v>6</v>
      </c>
      <c r="B13" s="831" t="s">
        <v>238</v>
      </c>
      <c r="C13" s="832"/>
      <c r="D13" s="832"/>
      <c r="E13" s="832"/>
      <c r="F13" s="832">
        <v>0</v>
      </c>
      <c r="G13" s="829">
        <v>0</v>
      </c>
    </row>
    <row r="14" spans="1:9">
      <c r="A14" s="826">
        <f t="shared" si="0"/>
        <v>7</v>
      </c>
      <c r="B14" s="827" t="s">
        <v>239</v>
      </c>
      <c r="C14" s="828"/>
      <c r="D14" s="828"/>
      <c r="E14" s="828">
        <v>461709</v>
      </c>
      <c r="F14" s="828">
        <v>154956</v>
      </c>
      <c r="G14" s="829">
        <v>616665</v>
      </c>
    </row>
    <row r="15" spans="1:9">
      <c r="A15" s="830">
        <f t="shared" si="0"/>
        <v>8</v>
      </c>
      <c r="B15" s="831" t="s">
        <v>240</v>
      </c>
      <c r="C15" s="832"/>
      <c r="D15" s="832">
        <v>0</v>
      </c>
      <c r="E15" s="832">
        <v>0</v>
      </c>
      <c r="F15" s="832">
        <v>0</v>
      </c>
      <c r="G15" s="829">
        <v>0</v>
      </c>
    </row>
    <row r="16" spans="1:9">
      <c r="A16" s="826">
        <f t="shared" si="0"/>
        <v>9</v>
      </c>
      <c r="B16" s="827" t="s">
        <v>241</v>
      </c>
      <c r="C16" s="828"/>
      <c r="D16" s="828"/>
      <c r="E16" s="828">
        <v>144528</v>
      </c>
      <c r="F16" s="828"/>
      <c r="G16" s="829">
        <v>144528</v>
      </c>
    </row>
    <row r="17" spans="1:7">
      <c r="A17" s="830">
        <f t="shared" si="0"/>
        <v>10</v>
      </c>
      <c r="B17" s="831" t="s">
        <v>242</v>
      </c>
      <c r="C17" s="832"/>
      <c r="D17" s="832"/>
      <c r="E17" s="832">
        <v>30610</v>
      </c>
      <c r="F17" s="832">
        <v>97025</v>
      </c>
      <c r="G17" s="829">
        <v>127635</v>
      </c>
    </row>
    <row r="18" spans="1:7">
      <c r="A18" s="826">
        <f t="shared" si="0"/>
        <v>11</v>
      </c>
      <c r="B18" s="827" t="s">
        <v>243</v>
      </c>
      <c r="C18" s="828"/>
      <c r="D18" s="828"/>
      <c r="E18" s="828">
        <v>100193</v>
      </c>
      <c r="F18" s="828">
        <v>3596</v>
      </c>
      <c r="G18" s="829">
        <v>103789</v>
      </c>
    </row>
    <row r="19" spans="1:7">
      <c r="A19" s="830">
        <f t="shared" si="0"/>
        <v>12</v>
      </c>
      <c r="B19" s="831" t="s">
        <v>244</v>
      </c>
      <c r="C19" s="832"/>
      <c r="D19" s="832"/>
      <c r="E19" s="832"/>
      <c r="F19" s="832">
        <v>2480</v>
      </c>
      <c r="G19" s="829">
        <v>2480</v>
      </c>
    </row>
    <row r="20" spans="1:7">
      <c r="A20" s="826">
        <f t="shared" si="0"/>
        <v>13</v>
      </c>
      <c r="B20" s="827" t="s">
        <v>245</v>
      </c>
      <c r="C20" s="828"/>
      <c r="D20" s="828"/>
      <c r="E20" s="828">
        <v>14620</v>
      </c>
      <c r="F20" s="828">
        <v>0</v>
      </c>
      <c r="G20" s="829">
        <v>14620</v>
      </c>
    </row>
    <row r="21" spans="1:7">
      <c r="A21" s="830">
        <f t="shared" si="0"/>
        <v>14</v>
      </c>
      <c r="B21" s="831" t="s">
        <v>246</v>
      </c>
      <c r="C21" s="832"/>
      <c r="D21" s="832"/>
      <c r="E21" s="832">
        <v>601662</v>
      </c>
      <c r="F21" s="832">
        <v>3525</v>
      </c>
      <c r="G21" s="829">
        <v>605187</v>
      </c>
    </row>
    <row r="22" spans="1:7">
      <c r="A22" s="826">
        <f t="shared" si="0"/>
        <v>15</v>
      </c>
      <c r="B22" s="827" t="s">
        <v>247</v>
      </c>
      <c r="C22" s="828"/>
      <c r="D22" s="828"/>
      <c r="E22" s="828">
        <v>5810</v>
      </c>
      <c r="F22" s="828">
        <v>7423</v>
      </c>
      <c r="G22" s="829">
        <v>13233</v>
      </c>
    </row>
    <row r="23" spans="1:7">
      <c r="A23" s="830">
        <f t="shared" si="0"/>
        <v>16</v>
      </c>
      <c r="B23" s="831" t="s">
        <v>248</v>
      </c>
      <c r="C23" s="832"/>
      <c r="D23" s="832"/>
      <c r="E23" s="832">
        <v>0</v>
      </c>
      <c r="F23" s="832">
        <v>0</v>
      </c>
      <c r="G23" s="829">
        <v>0</v>
      </c>
    </row>
    <row r="24" spans="1:7">
      <c r="A24" s="826">
        <f t="shared" si="0"/>
        <v>17</v>
      </c>
      <c r="B24" s="827" t="s">
        <v>249</v>
      </c>
      <c r="C24" s="828"/>
      <c r="D24" s="828"/>
      <c r="E24" s="828">
        <v>0</v>
      </c>
      <c r="F24" s="828">
        <v>0</v>
      </c>
      <c r="G24" s="829">
        <v>0</v>
      </c>
    </row>
    <row r="25" spans="1:7">
      <c r="A25" s="830">
        <f t="shared" si="0"/>
        <v>18</v>
      </c>
      <c r="B25" s="831" t="s">
        <v>250</v>
      </c>
      <c r="C25" s="832"/>
      <c r="D25" s="832"/>
      <c r="E25" s="832">
        <v>55403</v>
      </c>
      <c r="F25" s="832"/>
      <c r="G25" s="829">
        <v>55403</v>
      </c>
    </row>
    <row r="26" spans="1:7">
      <c r="A26" s="826">
        <f t="shared" si="0"/>
        <v>19</v>
      </c>
      <c r="B26" s="827" t="s">
        <v>251</v>
      </c>
      <c r="C26" s="828"/>
      <c r="D26" s="828"/>
      <c r="E26" s="828">
        <v>5354</v>
      </c>
      <c r="F26" s="828"/>
      <c r="G26" s="829">
        <v>5354</v>
      </c>
    </row>
    <row r="27" spans="1:7">
      <c r="A27" s="830">
        <f t="shared" si="0"/>
        <v>20</v>
      </c>
      <c r="B27" s="831" t="s">
        <v>252</v>
      </c>
      <c r="C27" s="832"/>
      <c r="D27" s="832"/>
      <c r="E27" s="832">
        <v>303773</v>
      </c>
      <c r="F27" s="832">
        <v>3100</v>
      </c>
      <c r="G27" s="829">
        <v>306873</v>
      </c>
    </row>
    <row r="28" spans="1:7">
      <c r="A28" s="826">
        <f t="shared" si="0"/>
        <v>21</v>
      </c>
      <c r="B28" s="827" t="s">
        <v>253</v>
      </c>
      <c r="C28" s="828"/>
      <c r="D28" s="828"/>
      <c r="E28" s="828">
        <v>100</v>
      </c>
      <c r="F28" s="828"/>
      <c r="G28" s="829">
        <v>100</v>
      </c>
    </row>
    <row r="29" spans="1:7">
      <c r="A29" s="830">
        <f t="shared" si="0"/>
        <v>22</v>
      </c>
      <c r="B29" s="831" t="s">
        <v>254</v>
      </c>
      <c r="C29" s="832"/>
      <c r="D29" s="832"/>
      <c r="E29" s="832">
        <v>125262</v>
      </c>
      <c r="F29" s="832">
        <v>14844</v>
      </c>
      <c r="G29" s="829">
        <v>140106</v>
      </c>
    </row>
    <row r="30" spans="1:7">
      <c r="A30" s="826">
        <f t="shared" si="0"/>
        <v>23</v>
      </c>
      <c r="B30" s="827" t="s">
        <v>255</v>
      </c>
      <c r="C30" s="828"/>
      <c r="D30" s="828"/>
      <c r="E30" s="828">
        <v>288580</v>
      </c>
      <c r="F30" s="828">
        <v>0</v>
      </c>
      <c r="G30" s="829">
        <v>288580</v>
      </c>
    </row>
    <row r="31" spans="1:7">
      <c r="A31" s="830">
        <f t="shared" si="0"/>
        <v>24</v>
      </c>
      <c r="B31" s="831" t="s">
        <v>256</v>
      </c>
      <c r="C31" s="832"/>
      <c r="D31" s="832"/>
      <c r="E31" s="832">
        <v>190574</v>
      </c>
      <c r="F31" s="832">
        <v>0</v>
      </c>
      <c r="G31" s="829">
        <v>190574</v>
      </c>
    </row>
    <row r="32" spans="1:7">
      <c r="A32" s="826">
        <f t="shared" si="0"/>
        <v>25</v>
      </c>
      <c r="B32" s="827" t="s">
        <v>257</v>
      </c>
      <c r="C32" s="828"/>
      <c r="D32" s="828"/>
      <c r="E32" s="828">
        <v>74400</v>
      </c>
      <c r="F32" s="828"/>
      <c r="G32" s="829">
        <v>74400</v>
      </c>
    </row>
    <row r="33" spans="1:7">
      <c r="A33" s="830">
        <f t="shared" si="0"/>
        <v>26</v>
      </c>
      <c r="B33" s="831" t="s">
        <v>258</v>
      </c>
      <c r="C33" s="832"/>
      <c r="D33" s="832"/>
      <c r="E33" s="832">
        <v>0</v>
      </c>
      <c r="F33" s="832">
        <v>0</v>
      </c>
      <c r="G33" s="829">
        <v>0</v>
      </c>
    </row>
    <row r="34" spans="1:7">
      <c r="A34" s="826">
        <f t="shared" si="0"/>
        <v>27</v>
      </c>
      <c r="B34" s="827" t="s">
        <v>259</v>
      </c>
      <c r="C34" s="828"/>
      <c r="D34" s="828"/>
      <c r="E34" s="828">
        <v>56537</v>
      </c>
      <c r="F34" s="828"/>
      <c r="G34" s="829">
        <v>56537</v>
      </c>
    </row>
    <row r="35" spans="1:7">
      <c r="A35" s="830">
        <f t="shared" si="0"/>
        <v>28</v>
      </c>
      <c r="B35" s="831" t="s">
        <v>260</v>
      </c>
      <c r="C35" s="832">
        <v>1655814</v>
      </c>
      <c r="D35" s="832">
        <v>400088</v>
      </c>
      <c r="E35" s="832">
        <v>272310</v>
      </c>
      <c r="F35" s="832">
        <v>33745</v>
      </c>
      <c r="G35" s="829">
        <v>2361957</v>
      </c>
    </row>
    <row r="36" spans="1:7">
      <c r="A36" s="833">
        <v>29</v>
      </c>
      <c r="B36" s="834" t="s">
        <v>264</v>
      </c>
      <c r="C36" s="834"/>
      <c r="D36" s="834"/>
      <c r="E36" s="834">
        <v>0</v>
      </c>
      <c r="F36" s="834">
        <v>0</v>
      </c>
      <c r="G36" s="829">
        <v>0</v>
      </c>
    </row>
    <row r="37" spans="1:7">
      <c r="A37" s="835"/>
      <c r="B37" s="836" t="s">
        <v>262</v>
      </c>
      <c r="C37" s="837">
        <v>7815783</v>
      </c>
      <c r="D37" s="836">
        <v>400088</v>
      </c>
      <c r="E37" s="836">
        <v>14421192</v>
      </c>
      <c r="F37" s="836">
        <v>813147</v>
      </c>
      <c r="G37" s="838">
        <v>23450210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/>
  <dimension ref="A1:I38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266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5274294</v>
      </c>
      <c r="D8" s="810"/>
      <c r="E8" s="810">
        <v>9127460</v>
      </c>
      <c r="F8" s="810">
        <v>402868</v>
      </c>
      <c r="G8" s="811">
        <v>14804622</v>
      </c>
    </row>
    <row r="9" spans="1:9">
      <c r="A9" s="812">
        <f>A8+1</f>
        <v>2</v>
      </c>
      <c r="B9" s="813" t="s">
        <v>234</v>
      </c>
      <c r="C9" s="814">
        <v>286273</v>
      </c>
      <c r="D9" s="814"/>
      <c r="E9" s="814">
        <v>379318</v>
      </c>
      <c r="F9" s="814">
        <v>5936</v>
      </c>
      <c r="G9" s="811">
        <v>671527</v>
      </c>
    </row>
    <row r="10" spans="1:9">
      <c r="A10" s="808">
        <f t="shared" ref="A10:A31" si="0">A9+1</f>
        <v>3</v>
      </c>
      <c r="B10" s="809" t="s">
        <v>235</v>
      </c>
      <c r="C10" s="810"/>
      <c r="D10" s="810"/>
      <c r="E10" s="810">
        <v>199040</v>
      </c>
      <c r="F10" s="810">
        <v>53249</v>
      </c>
      <c r="G10" s="811">
        <v>252289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41136</v>
      </c>
      <c r="F11" s="814">
        <v>343</v>
      </c>
      <c r="G11" s="811">
        <v>41479</v>
      </c>
    </row>
    <row r="12" spans="1:9">
      <c r="A12" s="808">
        <f t="shared" si="0"/>
        <v>5</v>
      </c>
      <c r="B12" s="809" t="s">
        <v>237</v>
      </c>
      <c r="C12" s="810">
        <v>1529585</v>
      </c>
      <c r="D12" s="810"/>
      <c r="E12" s="810">
        <v>1489830</v>
      </c>
      <c r="F12" s="810">
        <v>76181</v>
      </c>
      <c r="G12" s="811">
        <v>3095596</v>
      </c>
    </row>
    <row r="13" spans="1:9">
      <c r="A13" s="812">
        <f t="shared" si="0"/>
        <v>6</v>
      </c>
      <c r="B13" s="813" t="s">
        <v>239</v>
      </c>
      <c r="C13" s="814"/>
      <c r="D13" s="814"/>
      <c r="E13" s="814">
        <v>460678</v>
      </c>
      <c r="F13" s="814">
        <v>139376</v>
      </c>
      <c r="G13" s="811">
        <v>600054</v>
      </c>
    </row>
    <row r="14" spans="1:9">
      <c r="A14" s="808">
        <f t="shared" si="0"/>
        <v>7</v>
      </c>
      <c r="B14" s="809" t="s">
        <v>241</v>
      </c>
      <c r="C14" s="810"/>
      <c r="D14" s="810"/>
      <c r="E14" s="810">
        <v>174790</v>
      </c>
      <c r="F14" s="810"/>
      <c r="G14" s="811">
        <v>174790</v>
      </c>
    </row>
    <row r="15" spans="1:9">
      <c r="A15" s="812">
        <f t="shared" si="0"/>
        <v>8</v>
      </c>
      <c r="B15" s="813" t="s">
        <v>242</v>
      </c>
      <c r="C15" s="814"/>
      <c r="D15" s="814"/>
      <c r="E15" s="814">
        <v>29560</v>
      </c>
      <c r="F15" s="814">
        <v>113144</v>
      </c>
      <c r="G15" s="811">
        <v>142704</v>
      </c>
    </row>
    <row r="16" spans="1:9">
      <c r="A16" s="808">
        <f t="shared" si="0"/>
        <v>9</v>
      </c>
      <c r="B16" s="809" t="s">
        <v>243</v>
      </c>
      <c r="C16" s="810"/>
      <c r="D16" s="810"/>
      <c r="E16" s="810">
        <v>96565</v>
      </c>
      <c r="F16" s="810">
        <v>3864</v>
      </c>
      <c r="G16" s="811">
        <v>100429</v>
      </c>
    </row>
    <row r="17" spans="1:7">
      <c r="A17" s="812">
        <f t="shared" si="0"/>
        <v>10</v>
      </c>
      <c r="B17" s="813" t="s">
        <v>244</v>
      </c>
      <c r="C17" s="814"/>
      <c r="D17" s="814"/>
      <c r="E17" s="814"/>
      <c r="F17" s="814">
        <v>3360</v>
      </c>
      <c r="G17" s="811">
        <v>3360</v>
      </c>
    </row>
    <row r="18" spans="1:7">
      <c r="A18" s="808">
        <f t="shared" si="0"/>
        <v>11</v>
      </c>
      <c r="B18" s="809" t="s">
        <v>245</v>
      </c>
      <c r="C18" s="810"/>
      <c r="D18" s="810"/>
      <c r="E18" s="810">
        <v>17658</v>
      </c>
      <c r="F18" s="810"/>
      <c r="G18" s="811">
        <v>17658</v>
      </c>
    </row>
    <row r="19" spans="1:7">
      <c r="A19" s="812">
        <f t="shared" si="0"/>
        <v>12</v>
      </c>
      <c r="B19" s="813" t="s">
        <v>246</v>
      </c>
      <c r="C19" s="814"/>
      <c r="D19" s="814"/>
      <c r="E19" s="814">
        <v>657971</v>
      </c>
      <c r="F19" s="814">
        <v>4485</v>
      </c>
      <c r="G19" s="811">
        <v>662456</v>
      </c>
    </row>
    <row r="20" spans="1:7">
      <c r="A20" s="808">
        <f t="shared" si="0"/>
        <v>13</v>
      </c>
      <c r="B20" s="809" t="s">
        <v>247</v>
      </c>
      <c r="C20" s="810"/>
      <c r="D20" s="810"/>
      <c r="E20" s="810">
        <v>7310</v>
      </c>
      <c r="F20" s="810">
        <v>10294</v>
      </c>
      <c r="G20" s="811">
        <v>17604</v>
      </c>
    </row>
    <row r="21" spans="1:7">
      <c r="A21" s="812">
        <f t="shared" si="0"/>
        <v>14</v>
      </c>
      <c r="B21" s="813" t="s">
        <v>250</v>
      </c>
      <c r="C21" s="814"/>
      <c r="D21" s="814"/>
      <c r="E21" s="814">
        <v>62434</v>
      </c>
      <c r="F21" s="814"/>
      <c r="G21" s="811">
        <v>62434</v>
      </c>
    </row>
    <row r="22" spans="1:7">
      <c r="A22" s="808">
        <f t="shared" si="0"/>
        <v>15</v>
      </c>
      <c r="B22" s="809" t="s">
        <v>251</v>
      </c>
      <c r="C22" s="810"/>
      <c r="D22" s="810"/>
      <c r="E22" s="810">
        <v>5580</v>
      </c>
      <c r="F22" s="810"/>
      <c r="G22" s="811">
        <v>5580</v>
      </c>
    </row>
    <row r="23" spans="1:7">
      <c r="A23" s="812">
        <f t="shared" si="0"/>
        <v>16</v>
      </c>
      <c r="B23" s="813" t="s">
        <v>252</v>
      </c>
      <c r="C23" s="814"/>
      <c r="D23" s="814"/>
      <c r="E23" s="814">
        <v>291020</v>
      </c>
      <c r="F23" s="814">
        <v>3050</v>
      </c>
      <c r="G23" s="811">
        <v>294070</v>
      </c>
    </row>
    <row r="24" spans="1:7">
      <c r="A24" s="808">
        <f t="shared" si="0"/>
        <v>17</v>
      </c>
      <c r="B24" s="809" t="s">
        <v>253</v>
      </c>
      <c r="C24" s="810"/>
      <c r="D24" s="810"/>
      <c r="E24" s="810">
        <v>1250</v>
      </c>
      <c r="F24" s="810"/>
      <c r="G24" s="811">
        <v>1250</v>
      </c>
    </row>
    <row r="25" spans="1:7">
      <c r="A25" s="812">
        <f t="shared" si="0"/>
        <v>18</v>
      </c>
      <c r="B25" s="813" t="s">
        <v>254</v>
      </c>
      <c r="C25" s="814"/>
      <c r="D25" s="814"/>
      <c r="E25" s="814">
        <v>113758</v>
      </c>
      <c r="F25" s="814">
        <v>17821</v>
      </c>
      <c r="G25" s="811">
        <v>131579</v>
      </c>
    </row>
    <row r="26" spans="1:7">
      <c r="A26" s="808">
        <f t="shared" si="0"/>
        <v>19</v>
      </c>
      <c r="B26" s="809" t="s">
        <v>255</v>
      </c>
      <c r="C26" s="810"/>
      <c r="D26" s="810"/>
      <c r="E26" s="810">
        <v>265683</v>
      </c>
      <c r="F26" s="810"/>
      <c r="G26" s="811">
        <v>265683</v>
      </c>
    </row>
    <row r="27" spans="1:7">
      <c r="A27" s="812">
        <f t="shared" si="0"/>
        <v>20</v>
      </c>
      <c r="B27" s="813" t="s">
        <v>256</v>
      </c>
      <c r="C27" s="814"/>
      <c r="D27" s="814"/>
      <c r="E27" s="814">
        <v>165302</v>
      </c>
      <c r="F27" s="814"/>
      <c r="G27" s="811">
        <v>165302</v>
      </c>
    </row>
    <row r="28" spans="1:7">
      <c r="A28" s="808">
        <f t="shared" si="0"/>
        <v>21</v>
      </c>
      <c r="B28" s="809" t="s">
        <v>257</v>
      </c>
      <c r="C28" s="810"/>
      <c r="D28" s="810"/>
      <c r="E28" s="810">
        <v>72900</v>
      </c>
      <c r="F28" s="810"/>
      <c r="G28" s="811">
        <v>72900</v>
      </c>
    </row>
    <row r="29" spans="1:7">
      <c r="A29" s="812">
        <f t="shared" si="0"/>
        <v>22</v>
      </c>
      <c r="B29" s="813" t="s">
        <v>258</v>
      </c>
      <c r="C29" s="814"/>
      <c r="D29" s="814"/>
      <c r="E29" s="814"/>
      <c r="F29" s="814"/>
      <c r="G29" s="811">
        <v>0</v>
      </c>
    </row>
    <row r="30" spans="1:7">
      <c r="A30" s="808">
        <f t="shared" si="0"/>
        <v>23</v>
      </c>
      <c r="B30" s="809" t="s">
        <v>259</v>
      </c>
      <c r="C30" s="810"/>
      <c r="D30" s="810"/>
      <c r="E30" s="810">
        <v>60351</v>
      </c>
      <c r="F30" s="810"/>
      <c r="G30" s="811">
        <v>60351</v>
      </c>
    </row>
    <row r="31" spans="1:7">
      <c r="A31" s="812">
        <f t="shared" si="0"/>
        <v>24</v>
      </c>
      <c r="B31" s="813" t="s">
        <v>260</v>
      </c>
      <c r="C31" s="814">
        <v>1864703</v>
      </c>
      <c r="D31" s="814">
        <v>419508</v>
      </c>
      <c r="E31" s="814">
        <v>265699</v>
      </c>
      <c r="F31" s="814">
        <v>36390</v>
      </c>
      <c r="G31" s="811">
        <v>2586300</v>
      </c>
    </row>
    <row r="32" spans="1:7">
      <c r="A32" s="808"/>
      <c r="B32" s="839" t="s">
        <v>262</v>
      </c>
      <c r="C32" s="840">
        <v>8954855</v>
      </c>
      <c r="D32" s="840">
        <v>419508</v>
      </c>
      <c r="E32" s="840">
        <v>13985293</v>
      </c>
      <c r="F32" s="840">
        <v>870361</v>
      </c>
      <c r="G32" s="811">
        <v>24230017</v>
      </c>
    </row>
    <row r="33" spans="1:7" hidden="1">
      <c r="A33" s="812"/>
      <c r="B33" s="841"/>
      <c r="C33" s="842"/>
      <c r="D33" s="842"/>
      <c r="E33" s="842"/>
      <c r="F33" s="842"/>
      <c r="G33" s="811"/>
    </row>
    <row r="34" spans="1:7" hidden="1">
      <c r="A34" s="808"/>
      <c r="B34" s="839"/>
      <c r="C34" s="840"/>
      <c r="D34" s="840"/>
      <c r="E34" s="840"/>
      <c r="F34" s="840"/>
      <c r="G34" s="811"/>
    </row>
    <row r="35" spans="1:7" hidden="1">
      <c r="A35" s="812"/>
      <c r="B35" s="841"/>
      <c r="C35" s="842"/>
      <c r="D35" s="842"/>
      <c r="E35" s="842"/>
      <c r="F35" s="842"/>
      <c r="G35" s="811"/>
    </row>
    <row r="36" spans="1:7" hidden="1">
      <c r="A36" s="815"/>
      <c r="B36" s="843"/>
      <c r="C36" s="843"/>
      <c r="D36" s="843"/>
      <c r="E36" s="843"/>
      <c r="F36" s="843"/>
      <c r="G36" s="811"/>
    </row>
    <row r="37" spans="1:7" hidden="1">
      <c r="A37" s="817"/>
      <c r="B37" s="818" t="s">
        <v>262</v>
      </c>
      <c r="C37" s="819">
        <v>7815783</v>
      </c>
      <c r="D37" s="818">
        <v>400088</v>
      </c>
      <c r="E37" s="818">
        <v>14421192</v>
      </c>
      <c r="F37" s="818">
        <v>813147</v>
      </c>
      <c r="G37" s="820">
        <v>23450210</v>
      </c>
    </row>
    <row r="38" spans="1:7">
      <c r="B38" s="844"/>
      <c r="C38" s="844"/>
      <c r="D38" s="844"/>
      <c r="E38" s="844"/>
      <c r="F38" s="844"/>
      <c r="G38" s="844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/>
  <dimension ref="A1:I38"/>
  <sheetViews>
    <sheetView workbookViewId="0">
      <selection activeCell="G33" sqref="G33"/>
    </sheetView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570312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267</v>
      </c>
      <c r="C3" s="980"/>
      <c r="D3" s="980"/>
      <c r="E3" s="980"/>
      <c r="F3" s="980"/>
      <c r="G3" s="314"/>
      <c r="H3" s="314"/>
      <c r="I3" s="2"/>
    </row>
    <row r="5" spans="1:9" ht="12.75" customHeight="1">
      <c r="A5" s="992" t="s">
        <v>228</v>
      </c>
      <c r="B5" s="1003" t="s">
        <v>229</v>
      </c>
      <c r="C5" s="997" t="s">
        <v>230</v>
      </c>
      <c r="D5" s="998"/>
      <c r="E5" s="998"/>
      <c r="F5" s="998"/>
      <c r="G5" s="1005"/>
    </row>
    <row r="6" spans="1:9">
      <c r="A6" s="993"/>
      <c r="B6" s="1004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233</v>
      </c>
      <c r="C8" s="828">
        <v>2966566</v>
      </c>
      <c r="D8" s="828"/>
      <c r="E8" s="828">
        <v>10170176</v>
      </c>
      <c r="F8" s="828">
        <v>402259</v>
      </c>
      <c r="G8" s="829">
        <v>13539001</v>
      </c>
    </row>
    <row r="9" spans="1:9">
      <c r="A9" s="830">
        <v>2</v>
      </c>
      <c r="B9" s="831" t="s">
        <v>234</v>
      </c>
      <c r="C9" s="832">
        <v>243923</v>
      </c>
      <c r="D9" s="832"/>
      <c r="E9" s="832">
        <v>319191</v>
      </c>
      <c r="F9" s="832">
        <v>5867</v>
      </c>
      <c r="G9" s="829">
        <v>568981</v>
      </c>
    </row>
    <row r="10" spans="1:9">
      <c r="A10" s="826">
        <v>3</v>
      </c>
      <c r="B10" s="827" t="s">
        <v>235</v>
      </c>
      <c r="C10" s="828"/>
      <c r="D10" s="828"/>
      <c r="E10" s="828">
        <v>197520</v>
      </c>
      <c r="F10" s="828">
        <v>53285</v>
      </c>
      <c r="G10" s="829">
        <v>250805</v>
      </c>
    </row>
    <row r="11" spans="1:9">
      <c r="A11" s="830">
        <v>4</v>
      </c>
      <c r="B11" s="831" t="s">
        <v>236</v>
      </c>
      <c r="C11" s="832"/>
      <c r="D11" s="832"/>
      <c r="E11" s="832">
        <v>35295</v>
      </c>
      <c r="F11" s="832">
        <v>463</v>
      </c>
      <c r="G11" s="829">
        <v>35758</v>
      </c>
    </row>
    <row r="12" spans="1:9">
      <c r="A12" s="826">
        <v>5</v>
      </c>
      <c r="B12" s="827" t="s">
        <v>237</v>
      </c>
      <c r="C12" s="828">
        <v>1310235</v>
      </c>
      <c r="D12" s="828"/>
      <c r="E12" s="828">
        <v>1401457</v>
      </c>
      <c r="F12" s="828">
        <v>65097</v>
      </c>
      <c r="G12" s="829">
        <v>2776789</v>
      </c>
    </row>
    <row r="13" spans="1:9">
      <c r="A13" s="830">
        <v>6</v>
      </c>
      <c r="B13" s="831" t="s">
        <v>239</v>
      </c>
      <c r="C13" s="832"/>
      <c r="D13" s="832"/>
      <c r="E13" s="832">
        <v>469035</v>
      </c>
      <c r="F13" s="832">
        <v>156811</v>
      </c>
      <c r="G13" s="829">
        <v>625846</v>
      </c>
    </row>
    <row r="14" spans="1:9">
      <c r="A14" s="826">
        <v>7</v>
      </c>
      <c r="B14" s="827" t="s">
        <v>241</v>
      </c>
      <c r="C14" s="828"/>
      <c r="D14" s="828"/>
      <c r="E14" s="828">
        <v>143736</v>
      </c>
      <c r="F14" s="828"/>
      <c r="G14" s="829">
        <v>143736</v>
      </c>
    </row>
    <row r="15" spans="1:9">
      <c r="A15" s="830">
        <v>8</v>
      </c>
      <c r="B15" s="831" t="s">
        <v>242</v>
      </c>
      <c r="C15" s="832"/>
      <c r="D15" s="832"/>
      <c r="E15" s="832">
        <v>28598</v>
      </c>
      <c r="F15" s="832">
        <v>94607</v>
      </c>
      <c r="G15" s="829">
        <v>123205</v>
      </c>
    </row>
    <row r="16" spans="1:9">
      <c r="A16" s="826">
        <v>9</v>
      </c>
      <c r="B16" s="827" t="s">
        <v>243</v>
      </c>
      <c r="C16" s="828"/>
      <c r="D16" s="828"/>
      <c r="E16" s="828">
        <v>93066</v>
      </c>
      <c r="F16" s="828">
        <v>3720</v>
      </c>
      <c r="G16" s="829">
        <v>96786</v>
      </c>
    </row>
    <row r="17" spans="1:7">
      <c r="A17" s="830">
        <v>10</v>
      </c>
      <c r="B17" s="831" t="s">
        <v>244</v>
      </c>
      <c r="C17" s="832"/>
      <c r="D17" s="832"/>
      <c r="E17" s="832"/>
      <c r="F17" s="832">
        <v>3440</v>
      </c>
      <c r="G17" s="829">
        <v>3440</v>
      </c>
    </row>
    <row r="18" spans="1:7">
      <c r="A18" s="826">
        <v>11</v>
      </c>
      <c r="B18" s="827" t="s">
        <v>245</v>
      </c>
      <c r="C18" s="828"/>
      <c r="D18" s="828"/>
      <c r="E18" s="828">
        <v>16967</v>
      </c>
      <c r="F18" s="828"/>
      <c r="G18" s="829">
        <v>16967</v>
      </c>
    </row>
    <row r="19" spans="1:7">
      <c r="A19" s="830">
        <v>12</v>
      </c>
      <c r="B19" s="831" t="s">
        <v>246</v>
      </c>
      <c r="C19" s="832"/>
      <c r="D19" s="832"/>
      <c r="E19" s="832">
        <v>711069</v>
      </c>
      <c r="F19" s="832">
        <v>4702</v>
      </c>
      <c r="G19" s="829">
        <v>715771</v>
      </c>
    </row>
    <row r="20" spans="1:7">
      <c r="A20" s="826">
        <v>13</v>
      </c>
      <c r="B20" s="827" t="s">
        <v>247</v>
      </c>
      <c r="C20" s="828"/>
      <c r="D20" s="828"/>
      <c r="E20" s="828">
        <v>7401</v>
      </c>
      <c r="F20" s="828">
        <v>10143</v>
      </c>
      <c r="G20" s="829">
        <v>17544</v>
      </c>
    </row>
    <row r="21" spans="1:7">
      <c r="A21" s="830">
        <v>14</v>
      </c>
      <c r="B21" s="831" t="s">
        <v>261</v>
      </c>
      <c r="C21" s="832"/>
      <c r="D21" s="832"/>
      <c r="E21" s="832">
        <v>70</v>
      </c>
      <c r="F21" s="832"/>
      <c r="G21" s="829">
        <v>70</v>
      </c>
    </row>
    <row r="22" spans="1:7">
      <c r="A22" s="826">
        <v>15</v>
      </c>
      <c r="B22" s="827" t="s">
        <v>250</v>
      </c>
      <c r="C22" s="828"/>
      <c r="D22" s="828"/>
      <c r="E22" s="828">
        <v>56105</v>
      </c>
      <c r="F22" s="828"/>
      <c r="G22" s="829">
        <v>56105</v>
      </c>
    </row>
    <row r="23" spans="1:7">
      <c r="A23" s="830">
        <v>16</v>
      </c>
      <c r="B23" s="831" t="s">
        <v>251</v>
      </c>
      <c r="C23" s="832"/>
      <c r="D23" s="832"/>
      <c r="E23" s="832">
        <v>5519</v>
      </c>
      <c r="F23" s="832"/>
      <c r="G23" s="829">
        <v>5519</v>
      </c>
    </row>
    <row r="24" spans="1:7">
      <c r="A24" s="826">
        <v>17</v>
      </c>
      <c r="B24" s="827" t="s">
        <v>252</v>
      </c>
      <c r="C24" s="828"/>
      <c r="D24" s="828"/>
      <c r="E24" s="828">
        <v>299789</v>
      </c>
      <c r="F24" s="828">
        <v>2900</v>
      </c>
      <c r="G24" s="829">
        <v>302689</v>
      </c>
    </row>
    <row r="25" spans="1:7">
      <c r="A25" s="830">
        <v>18</v>
      </c>
      <c r="B25" s="831" t="s">
        <v>253</v>
      </c>
      <c r="C25" s="832"/>
      <c r="D25" s="832"/>
      <c r="E25" s="832">
        <v>2350</v>
      </c>
      <c r="F25" s="832"/>
      <c r="G25" s="829">
        <v>2350</v>
      </c>
    </row>
    <row r="26" spans="1:7">
      <c r="A26" s="826">
        <v>19</v>
      </c>
      <c r="B26" s="827" t="s">
        <v>254</v>
      </c>
      <c r="C26" s="828"/>
      <c r="D26" s="828"/>
      <c r="E26" s="828">
        <v>162643</v>
      </c>
      <c r="F26" s="828">
        <v>18430</v>
      </c>
      <c r="G26" s="829">
        <v>181073</v>
      </c>
    </row>
    <row r="27" spans="1:7">
      <c r="A27" s="830">
        <v>20</v>
      </c>
      <c r="B27" s="831" t="s">
        <v>255</v>
      </c>
      <c r="C27" s="832"/>
      <c r="D27" s="832"/>
      <c r="E27" s="832">
        <v>379483</v>
      </c>
      <c r="F27" s="832"/>
      <c r="G27" s="829">
        <v>379483</v>
      </c>
    </row>
    <row r="28" spans="1:7">
      <c r="A28" s="826">
        <v>21</v>
      </c>
      <c r="B28" s="827" t="s">
        <v>256</v>
      </c>
      <c r="C28" s="828"/>
      <c r="D28" s="828"/>
      <c r="E28" s="828">
        <v>155330</v>
      </c>
      <c r="F28" s="828">
        <v>0</v>
      </c>
      <c r="G28" s="829">
        <v>155330</v>
      </c>
    </row>
    <row r="29" spans="1:7">
      <c r="A29" s="830">
        <v>22</v>
      </c>
      <c r="B29" s="831" t="s">
        <v>257</v>
      </c>
      <c r="C29" s="832"/>
      <c r="D29" s="832"/>
      <c r="E29" s="832">
        <v>61200</v>
      </c>
      <c r="F29" s="832"/>
      <c r="G29" s="829">
        <v>61200</v>
      </c>
    </row>
    <row r="30" spans="1:7">
      <c r="A30" s="826">
        <v>23</v>
      </c>
      <c r="B30" s="827" t="s">
        <v>258</v>
      </c>
      <c r="C30" s="828"/>
      <c r="D30" s="828"/>
      <c r="E30" s="828">
        <v>0</v>
      </c>
      <c r="F30" s="828"/>
      <c r="G30" s="829">
        <v>0</v>
      </c>
    </row>
    <row r="31" spans="1:7">
      <c r="A31" s="830">
        <v>24</v>
      </c>
      <c r="B31" s="831" t="s">
        <v>259</v>
      </c>
      <c r="C31" s="832"/>
      <c r="D31" s="832"/>
      <c r="E31" s="832">
        <v>55587</v>
      </c>
      <c r="F31" s="832"/>
      <c r="G31" s="829">
        <v>55587</v>
      </c>
    </row>
    <row r="32" spans="1:7">
      <c r="A32" s="826">
        <v>25</v>
      </c>
      <c r="B32" s="845" t="s">
        <v>260</v>
      </c>
      <c r="C32" s="846">
        <v>1592433</v>
      </c>
      <c r="D32" s="846">
        <v>370318</v>
      </c>
      <c r="E32" s="846">
        <v>261756</v>
      </c>
      <c r="F32" s="846">
        <v>39381</v>
      </c>
      <c r="G32" s="829">
        <v>2263888</v>
      </c>
    </row>
    <row r="33" spans="1:7">
      <c r="A33" s="830"/>
      <c r="B33" s="847" t="s">
        <v>262</v>
      </c>
      <c r="C33" s="848">
        <v>6113157</v>
      </c>
      <c r="D33" s="848">
        <v>370318</v>
      </c>
      <c r="E33" s="848">
        <v>15033343</v>
      </c>
      <c r="F33" s="848">
        <v>861105</v>
      </c>
      <c r="G33" s="848">
        <v>22377923</v>
      </c>
    </row>
    <row r="34" spans="1:7" ht="12.75" hidden="1" customHeight="1">
      <c r="A34" s="826"/>
      <c r="B34" s="845"/>
      <c r="C34" s="846"/>
      <c r="D34" s="846"/>
      <c r="E34" s="846"/>
      <c r="F34" s="846"/>
      <c r="G34" s="829"/>
    </row>
    <row r="35" spans="1:7" ht="12.75" hidden="1" customHeight="1">
      <c r="A35" s="830"/>
      <c r="B35" s="847"/>
      <c r="C35" s="848"/>
      <c r="D35" s="848"/>
      <c r="E35" s="848"/>
      <c r="F35" s="848"/>
      <c r="G35" s="829"/>
    </row>
    <row r="36" spans="1:7" ht="12.75" hidden="1" customHeight="1">
      <c r="A36" s="833"/>
      <c r="B36" s="849"/>
      <c r="C36" s="849"/>
      <c r="D36" s="849"/>
      <c r="E36" s="849"/>
      <c r="F36" s="849"/>
      <c r="G36" s="829"/>
    </row>
    <row r="37" spans="1:7" ht="12.75" hidden="1" customHeight="1">
      <c r="A37" s="835"/>
      <c r="B37" s="836" t="s">
        <v>262</v>
      </c>
      <c r="C37" s="837">
        <v>7815783</v>
      </c>
      <c r="D37" s="836">
        <v>400088</v>
      </c>
      <c r="E37" s="836">
        <v>14421192</v>
      </c>
      <c r="F37" s="836">
        <v>813147</v>
      </c>
      <c r="G37" s="838">
        <v>23450210</v>
      </c>
    </row>
    <row r="38" spans="1:7">
      <c r="B38" s="850"/>
      <c r="C38" s="850"/>
      <c r="D38" s="850"/>
      <c r="E38" s="850"/>
      <c r="F38" s="850"/>
      <c r="G38" s="850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1:K74"/>
  <sheetViews>
    <sheetView workbookViewId="0"/>
  </sheetViews>
  <sheetFormatPr defaultRowHeight="12.75"/>
  <cols>
    <col min="1" max="1" width="9.140625" style="204"/>
    <col min="2" max="2" width="18.42578125" style="204" customWidth="1"/>
    <col min="3" max="4" width="9.140625" style="204"/>
    <col min="5" max="5" width="14.42578125" style="204" customWidth="1"/>
    <col min="6" max="6" width="12.28515625" style="204" customWidth="1"/>
    <col min="7" max="8" width="15.7109375" style="204" customWidth="1"/>
    <col min="9" max="10" width="9.140625" style="204"/>
    <col min="11" max="11" width="11.28515625" style="204" customWidth="1"/>
    <col min="12" max="16384" width="9.140625" style="204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205"/>
      <c r="D3" s="205" t="s">
        <v>66</v>
      </c>
    </row>
    <row r="5" spans="1:11" ht="16.5" customHeight="1">
      <c r="A5" s="932" t="s">
        <v>3</v>
      </c>
      <c r="B5" s="932" t="s">
        <v>4</v>
      </c>
      <c r="C5" s="932"/>
      <c r="D5" s="932" t="s">
        <v>5</v>
      </c>
      <c r="E5" s="932" t="s">
        <v>6</v>
      </c>
      <c r="F5" s="932"/>
      <c r="G5" s="932"/>
      <c r="H5" s="932"/>
    </row>
    <row r="6" spans="1:11" ht="15.75">
      <c r="A6" s="932"/>
      <c r="B6" s="932"/>
      <c r="C6" s="932"/>
      <c r="D6" s="932"/>
      <c r="E6" s="206" t="s">
        <v>7</v>
      </c>
      <c r="F6" s="206" t="s">
        <v>8</v>
      </c>
      <c r="G6" s="206" t="s">
        <v>9</v>
      </c>
      <c r="H6" s="206" t="s">
        <v>10</v>
      </c>
    </row>
    <row r="7" spans="1:11" ht="16.5" customHeight="1">
      <c r="A7" s="207">
        <v>1</v>
      </c>
      <c r="B7" s="932">
        <v>2</v>
      </c>
      <c r="C7" s="932"/>
      <c r="D7" s="206">
        <v>3</v>
      </c>
      <c r="E7" s="206">
        <v>4</v>
      </c>
      <c r="F7" s="206">
        <v>5</v>
      </c>
      <c r="G7" s="206">
        <v>6</v>
      </c>
      <c r="H7" s="208">
        <v>0</v>
      </c>
    </row>
    <row r="8" spans="1:11" ht="63.75" customHeight="1">
      <c r="A8" s="209"/>
      <c r="B8" s="210" t="s">
        <v>11</v>
      </c>
      <c r="C8" s="211" t="s">
        <v>12</v>
      </c>
      <c r="D8" s="212" t="s">
        <v>13</v>
      </c>
      <c r="E8" s="208">
        <v>773494</v>
      </c>
      <c r="F8" s="213">
        <v>0</v>
      </c>
      <c r="G8" s="208">
        <v>0</v>
      </c>
      <c r="H8" s="208">
        <v>0</v>
      </c>
    </row>
    <row r="9" spans="1:11" ht="39">
      <c r="A9" s="209"/>
      <c r="B9" s="214"/>
      <c r="C9" s="211" t="s">
        <v>43</v>
      </c>
      <c r="D9" s="212" t="s">
        <v>13</v>
      </c>
      <c r="E9" s="208">
        <v>0</v>
      </c>
      <c r="F9" s="213">
        <v>0</v>
      </c>
      <c r="G9" s="208">
        <v>0</v>
      </c>
      <c r="H9" s="208">
        <v>0</v>
      </c>
    </row>
    <row r="10" spans="1:11" ht="39">
      <c r="A10" s="209"/>
      <c r="B10" s="214"/>
      <c r="C10" s="211" t="s">
        <v>44</v>
      </c>
      <c r="D10" s="212" t="s">
        <v>13</v>
      </c>
      <c r="E10" s="208">
        <v>0</v>
      </c>
      <c r="F10" s="213">
        <v>0</v>
      </c>
      <c r="G10" s="208">
        <v>641588</v>
      </c>
      <c r="H10" s="208">
        <v>7421</v>
      </c>
      <c r="K10" s="215"/>
    </row>
    <row r="11" spans="1:11" ht="39">
      <c r="A11" s="209"/>
      <c r="B11" s="214"/>
      <c r="C11" s="211" t="s">
        <v>45</v>
      </c>
      <c r="D11" s="212" t="s">
        <v>13</v>
      </c>
      <c r="E11" s="208">
        <v>104834</v>
      </c>
      <c r="F11" s="213">
        <v>0</v>
      </c>
      <c r="G11" s="208">
        <v>136191</v>
      </c>
      <c r="H11" s="208">
        <v>18032</v>
      </c>
      <c r="K11" s="215"/>
    </row>
    <row r="12" spans="1:11" ht="39">
      <c r="A12" s="209"/>
      <c r="B12" s="214"/>
      <c r="C12" s="211" t="s">
        <v>46</v>
      </c>
      <c r="D12" s="212" t="s">
        <v>13</v>
      </c>
      <c r="E12" s="208">
        <v>2184056</v>
      </c>
      <c r="F12" s="213">
        <v>0</v>
      </c>
      <c r="G12" s="208">
        <v>708228</v>
      </c>
      <c r="H12" s="208">
        <v>7951</v>
      </c>
    </row>
    <row r="13" spans="1:11" ht="39">
      <c r="A13" s="209"/>
      <c r="B13" s="214"/>
      <c r="C13" s="211" t="s">
        <v>16</v>
      </c>
      <c r="D13" s="212" t="s">
        <v>13</v>
      </c>
      <c r="E13" s="208">
        <v>2543749</v>
      </c>
      <c r="F13" s="213">
        <v>0</v>
      </c>
      <c r="G13" s="208">
        <v>3024614</v>
      </c>
      <c r="H13" s="208">
        <v>175123</v>
      </c>
    </row>
    <row r="14" spans="1:11" ht="16.5" customHeight="1">
      <c r="A14" s="209"/>
      <c r="B14" s="933" t="s">
        <v>17</v>
      </c>
      <c r="C14" s="933"/>
      <c r="D14" s="933"/>
      <c r="E14" s="933"/>
      <c r="F14" s="933"/>
      <c r="G14" s="933"/>
      <c r="H14" s="933"/>
    </row>
    <row r="15" spans="1:11" ht="16.5" customHeight="1">
      <c r="A15" s="209"/>
      <c r="B15" s="930" t="s">
        <v>18</v>
      </c>
      <c r="C15" s="930"/>
      <c r="D15" s="212" t="s">
        <v>13</v>
      </c>
      <c r="E15" s="208">
        <v>40824</v>
      </c>
      <c r="F15" s="216">
        <v>0</v>
      </c>
      <c r="G15" s="208">
        <v>52868</v>
      </c>
      <c r="H15" s="208">
        <v>1078</v>
      </c>
    </row>
    <row r="16" spans="1:11" ht="16.5" customHeight="1">
      <c r="A16" s="209"/>
      <c r="B16" s="930" t="s">
        <v>19</v>
      </c>
      <c r="C16" s="930"/>
      <c r="D16" s="212" t="s">
        <v>13</v>
      </c>
      <c r="E16" s="208">
        <v>79461</v>
      </c>
      <c r="F16" s="216">
        <v>0</v>
      </c>
      <c r="G16" s="208">
        <v>203229</v>
      </c>
      <c r="H16" s="208">
        <v>3741</v>
      </c>
    </row>
    <row r="17" spans="1:8" ht="16.5" customHeight="1">
      <c r="A17" s="209"/>
      <c r="B17" s="930" t="s">
        <v>20</v>
      </c>
      <c r="C17" s="930"/>
      <c r="D17" s="212" t="s">
        <v>13</v>
      </c>
      <c r="E17" s="208">
        <v>26825</v>
      </c>
      <c r="F17" s="216">
        <v>0</v>
      </c>
      <c r="G17" s="208">
        <v>81757</v>
      </c>
      <c r="H17" s="208">
        <v>1253</v>
      </c>
    </row>
    <row r="18" spans="1:8" ht="16.5" customHeight="1">
      <c r="A18" s="209"/>
      <c r="B18" s="933" t="s">
        <v>47</v>
      </c>
      <c r="C18" s="933"/>
      <c r="D18" s="212"/>
      <c r="E18" s="216"/>
      <c r="F18" s="216"/>
      <c r="G18" s="216"/>
      <c r="H18" s="216"/>
    </row>
    <row r="19" spans="1:8" ht="16.5" customHeight="1">
      <c r="A19" s="209"/>
      <c r="B19" s="930" t="s">
        <v>48</v>
      </c>
      <c r="C19" s="930"/>
      <c r="D19" s="212" t="s">
        <v>13</v>
      </c>
      <c r="E19" s="216">
        <v>0</v>
      </c>
      <c r="F19" s="216">
        <v>0</v>
      </c>
      <c r="G19" s="216">
        <v>0</v>
      </c>
      <c r="H19" s="216">
        <v>0</v>
      </c>
    </row>
    <row r="20" spans="1:8" ht="16.5" customHeight="1">
      <c r="A20" s="217"/>
      <c r="B20" s="931" t="s">
        <v>49</v>
      </c>
      <c r="C20" s="931"/>
      <c r="D20" s="218" t="s">
        <v>13</v>
      </c>
      <c r="E20" s="219">
        <v>0</v>
      </c>
      <c r="F20" s="216">
        <v>0</v>
      </c>
      <c r="G20" s="219">
        <v>0</v>
      </c>
      <c r="H20" s="219">
        <v>0</v>
      </c>
    </row>
    <row r="21" spans="1:8" ht="15.75">
      <c r="A21" s="220" t="s">
        <v>50</v>
      </c>
      <c r="B21" s="221"/>
      <c r="C21" s="222"/>
      <c r="D21" s="223"/>
      <c r="E21" s="224">
        <v>5753243</v>
      </c>
      <c r="F21" s="225"/>
      <c r="G21" s="224">
        <v>4848475</v>
      </c>
      <c r="H21" s="224">
        <v>214599</v>
      </c>
    </row>
    <row r="22" spans="1:8" ht="15.75">
      <c r="A22" s="226"/>
      <c r="B22" s="227"/>
      <c r="C22" s="228"/>
      <c r="D22" s="229"/>
      <c r="E22" s="230"/>
      <c r="F22" s="231"/>
      <c r="G22" s="230"/>
      <c r="H22" s="232">
        <v>10816317</v>
      </c>
    </row>
    <row r="24" spans="1:8" s="234" customFormat="1" ht="15.75">
      <c r="A24" s="233" t="s">
        <v>22</v>
      </c>
    </row>
    <row r="25" spans="1:8" s="234" customFormat="1" ht="15.75">
      <c r="A25" s="233" t="s">
        <v>51</v>
      </c>
    </row>
    <row r="26" spans="1:8" ht="16.5" customHeight="1">
      <c r="A26" s="932" t="s">
        <v>3</v>
      </c>
      <c r="B26" s="932" t="s">
        <v>4</v>
      </c>
      <c r="C26" s="932"/>
      <c r="D26" s="932" t="s">
        <v>5</v>
      </c>
      <c r="E26" s="932" t="s">
        <v>6</v>
      </c>
      <c r="F26" s="932"/>
      <c r="G26" s="932"/>
      <c r="H26" s="932"/>
    </row>
    <row r="27" spans="1:8" ht="15.75">
      <c r="A27" s="932"/>
      <c r="B27" s="932"/>
      <c r="C27" s="932"/>
      <c r="D27" s="932"/>
      <c r="E27" s="206" t="s">
        <v>7</v>
      </c>
      <c r="F27" s="206" t="s">
        <v>8</v>
      </c>
      <c r="G27" s="206" t="s">
        <v>9</v>
      </c>
      <c r="H27" s="206" t="s">
        <v>10</v>
      </c>
    </row>
    <row r="28" spans="1:8" ht="16.5" customHeight="1">
      <c r="A28" s="207" t="s">
        <v>23</v>
      </c>
      <c r="B28" s="932" t="s">
        <v>24</v>
      </c>
      <c r="C28" s="932"/>
      <c r="D28" s="206" t="s">
        <v>25</v>
      </c>
      <c r="E28" s="206" t="s">
        <v>26</v>
      </c>
      <c r="F28" s="206" t="s">
        <v>27</v>
      </c>
      <c r="G28" s="206" t="s">
        <v>28</v>
      </c>
      <c r="H28" s="206" t="s">
        <v>29</v>
      </c>
    </row>
    <row r="29" spans="1:8" ht="26.25">
      <c r="A29" s="209"/>
      <c r="B29" s="210" t="s">
        <v>30</v>
      </c>
      <c r="C29" s="211" t="s">
        <v>12</v>
      </c>
      <c r="D29" s="212" t="s">
        <v>13</v>
      </c>
      <c r="E29" s="208">
        <v>773494</v>
      </c>
      <c r="F29" s="208">
        <v>0</v>
      </c>
      <c r="G29" s="208">
        <v>0</v>
      </c>
      <c r="H29" s="208">
        <v>0</v>
      </c>
    </row>
    <row r="30" spans="1:8" ht="39">
      <c r="A30" s="209"/>
      <c r="B30" s="214"/>
      <c r="C30" s="211" t="s">
        <v>43</v>
      </c>
      <c r="D30" s="212" t="s">
        <v>13</v>
      </c>
      <c r="E30" s="208">
        <v>0</v>
      </c>
      <c r="F30" s="208">
        <v>0</v>
      </c>
      <c r="G30" s="208">
        <v>0</v>
      </c>
      <c r="H30" s="208">
        <v>0</v>
      </c>
    </row>
    <row r="31" spans="1:8" ht="39">
      <c r="A31" s="209"/>
      <c r="B31" s="214"/>
      <c r="C31" s="211" t="s">
        <v>44</v>
      </c>
      <c r="D31" s="212" t="s">
        <v>13</v>
      </c>
      <c r="E31" s="208">
        <v>0</v>
      </c>
      <c r="F31" s="208">
        <v>0</v>
      </c>
      <c r="G31" s="208">
        <v>394030</v>
      </c>
      <c r="H31" s="208">
        <v>0</v>
      </c>
    </row>
    <row r="32" spans="1:8" ht="39">
      <c r="A32" s="209"/>
      <c r="B32" s="214"/>
      <c r="C32" s="211" t="s">
        <v>45</v>
      </c>
      <c r="D32" s="212" t="s">
        <v>13</v>
      </c>
      <c r="E32" s="208">
        <v>104834</v>
      </c>
      <c r="F32" s="208">
        <v>0</v>
      </c>
      <c r="G32" s="208">
        <v>105461</v>
      </c>
      <c r="H32" s="208">
        <v>18032</v>
      </c>
    </row>
    <row r="33" spans="1:8" ht="39">
      <c r="A33" s="209"/>
      <c r="B33" s="214"/>
      <c r="C33" s="211" t="s">
        <v>46</v>
      </c>
      <c r="D33" s="212" t="s">
        <v>13</v>
      </c>
      <c r="E33" s="208">
        <v>2184056</v>
      </c>
      <c r="F33" s="208">
        <v>0</v>
      </c>
      <c r="G33" s="208">
        <v>424121</v>
      </c>
      <c r="H33" s="208">
        <v>1970</v>
      </c>
    </row>
    <row r="34" spans="1:8" ht="39">
      <c r="A34" s="209"/>
      <c r="B34" s="214"/>
      <c r="C34" s="211" t="s">
        <v>16</v>
      </c>
      <c r="D34" s="212" t="s">
        <v>13</v>
      </c>
      <c r="E34" s="208">
        <v>2381934</v>
      </c>
      <c r="F34" s="208">
        <v>0</v>
      </c>
      <c r="G34" s="208">
        <v>2227485</v>
      </c>
      <c r="H34" s="208">
        <v>66973</v>
      </c>
    </row>
    <row r="35" spans="1:8" ht="16.5" customHeight="1">
      <c r="A35" s="209"/>
      <c r="B35" s="933" t="s">
        <v>17</v>
      </c>
      <c r="C35" s="933"/>
      <c r="D35" s="933"/>
      <c r="E35" s="933"/>
      <c r="F35" s="933"/>
      <c r="G35" s="933"/>
      <c r="H35" s="933"/>
    </row>
    <row r="36" spans="1:8" ht="16.5" customHeight="1">
      <c r="A36" s="209"/>
      <c r="B36" s="930" t="s">
        <v>18</v>
      </c>
      <c r="C36" s="930"/>
      <c r="D36" s="212" t="s">
        <v>13</v>
      </c>
      <c r="E36" s="208">
        <v>40824</v>
      </c>
      <c r="F36" s="208">
        <v>0</v>
      </c>
      <c r="G36" s="208">
        <v>52868</v>
      </c>
      <c r="H36" s="208">
        <v>1078</v>
      </c>
    </row>
    <row r="37" spans="1:8" ht="16.5" customHeight="1">
      <c r="A37" s="209"/>
      <c r="B37" s="930" t="s">
        <v>19</v>
      </c>
      <c r="C37" s="930"/>
      <c r="D37" s="212" t="s">
        <v>13</v>
      </c>
      <c r="E37" s="208">
        <v>79461</v>
      </c>
      <c r="F37" s="208">
        <v>0</v>
      </c>
      <c r="G37" s="208">
        <v>203229</v>
      </c>
      <c r="H37" s="208">
        <v>3741</v>
      </c>
    </row>
    <row r="38" spans="1:8" ht="16.5" customHeight="1">
      <c r="A38" s="209"/>
      <c r="B38" s="930" t="s">
        <v>20</v>
      </c>
      <c r="C38" s="930"/>
      <c r="D38" s="212" t="s">
        <v>13</v>
      </c>
      <c r="E38" s="208">
        <v>26825</v>
      </c>
      <c r="F38" s="208">
        <v>0</v>
      </c>
      <c r="G38" s="208">
        <v>81757</v>
      </c>
      <c r="H38" s="208">
        <v>1253</v>
      </c>
    </row>
    <row r="39" spans="1:8" ht="15.75">
      <c r="A39" s="235"/>
      <c r="B39" s="931"/>
      <c r="C39" s="931"/>
      <c r="D39" s="218"/>
      <c r="E39" s="208"/>
      <c r="F39" s="208"/>
      <c r="G39" s="208"/>
      <c r="H39" s="208"/>
    </row>
    <row r="40" spans="1:8" ht="15.75">
      <c r="A40" s="220" t="s">
        <v>21</v>
      </c>
      <c r="B40" s="236"/>
      <c r="C40" s="236"/>
      <c r="D40" s="237"/>
      <c r="E40" s="238">
        <v>5591428</v>
      </c>
      <c r="F40" s="239">
        <v>0</v>
      </c>
      <c r="G40" s="238">
        <v>3488951</v>
      </c>
      <c r="H40" s="238">
        <v>93047</v>
      </c>
    </row>
    <row r="41" spans="1:8">
      <c r="A41" s="240"/>
      <c r="B41" s="241"/>
      <c r="C41" s="241"/>
      <c r="D41" s="242"/>
      <c r="H41" s="243">
        <v>9173426</v>
      </c>
    </row>
    <row r="42" spans="1:8">
      <c r="A42" s="244"/>
      <c r="E42" s="236"/>
      <c r="F42" s="236"/>
      <c r="G42" s="236"/>
      <c r="H42" s="245"/>
    </row>
    <row r="43" spans="1:8">
      <c r="A43" s="246"/>
      <c r="B43" s="241"/>
      <c r="C43" s="241"/>
      <c r="D43" s="241"/>
      <c r="E43" s="241"/>
      <c r="F43" s="241"/>
      <c r="G43" s="241"/>
      <c r="H43" s="247"/>
    </row>
    <row r="45" spans="1:8" ht="18.75" customHeight="1">
      <c r="A45" s="248" t="s">
        <v>52</v>
      </c>
    </row>
    <row r="46" spans="1:8" ht="39">
      <c r="A46" s="249"/>
      <c r="B46" s="250"/>
      <c r="C46" s="251" t="s">
        <v>46</v>
      </c>
      <c r="D46" s="252" t="s">
        <v>13</v>
      </c>
      <c r="E46" s="253"/>
      <c r="F46" s="254"/>
      <c r="G46" s="253"/>
      <c r="H46" s="253">
        <v>4903</v>
      </c>
    </row>
    <row r="47" spans="1:8" ht="39">
      <c r="A47" s="209"/>
      <c r="B47" s="214"/>
      <c r="C47" s="211" t="s">
        <v>16</v>
      </c>
      <c r="D47" s="212" t="s">
        <v>13</v>
      </c>
      <c r="E47" s="255">
        <v>161815</v>
      </c>
      <c r="F47" s="256"/>
      <c r="G47" s="255">
        <v>52791</v>
      </c>
      <c r="H47" s="255">
        <v>68697</v>
      </c>
    </row>
    <row r="49" spans="1:8" s="248" customFormat="1">
      <c r="A49" s="248" t="s">
        <v>53</v>
      </c>
    </row>
    <row r="50" spans="1:8" ht="39">
      <c r="A50" s="249"/>
      <c r="B50" s="250"/>
      <c r="C50" s="251" t="s">
        <v>44</v>
      </c>
      <c r="D50" s="252" t="s">
        <v>13</v>
      </c>
      <c r="E50" s="257"/>
      <c r="F50" s="258"/>
      <c r="G50" s="257">
        <v>23235</v>
      </c>
      <c r="H50" s="257">
        <v>7421</v>
      </c>
    </row>
    <row r="51" spans="1:8" ht="39">
      <c r="A51" s="209"/>
      <c r="B51" s="214"/>
      <c r="C51" s="211" t="s">
        <v>46</v>
      </c>
      <c r="D51" s="212" t="s">
        <v>13</v>
      </c>
      <c r="E51" s="208"/>
      <c r="F51" s="213"/>
      <c r="G51" s="208"/>
      <c r="H51" s="208">
        <v>1078</v>
      </c>
    </row>
    <row r="52" spans="1:8" ht="39">
      <c r="A52" s="209"/>
      <c r="B52" s="214"/>
      <c r="C52" s="211" t="s">
        <v>16</v>
      </c>
      <c r="D52" s="212" t="s">
        <v>13</v>
      </c>
      <c r="E52" s="208"/>
      <c r="F52" s="213"/>
      <c r="G52" s="208">
        <v>324793</v>
      </c>
      <c r="H52" s="208">
        <v>4968</v>
      </c>
    </row>
    <row r="54" spans="1:8" s="248" customFormat="1">
      <c r="A54" s="248" t="s">
        <v>54</v>
      </c>
    </row>
    <row r="55" spans="1:8" ht="39">
      <c r="A55" s="249"/>
      <c r="B55" s="250"/>
      <c r="C55" s="251" t="s">
        <v>46</v>
      </c>
      <c r="D55" s="252" t="s">
        <v>13</v>
      </c>
      <c r="E55" s="257"/>
      <c r="F55" s="258"/>
      <c r="G55" s="257">
        <v>192724</v>
      </c>
      <c r="H55" s="257"/>
    </row>
    <row r="56" spans="1:8" ht="39">
      <c r="A56" s="209"/>
      <c r="B56" s="214"/>
      <c r="C56" s="211" t="s">
        <v>16</v>
      </c>
      <c r="D56" s="212" t="s">
        <v>13</v>
      </c>
      <c r="E56" s="208"/>
      <c r="F56" s="213"/>
      <c r="G56" s="208">
        <v>366132</v>
      </c>
      <c r="H56" s="208">
        <v>31505</v>
      </c>
    </row>
    <row r="58" spans="1:8" s="248" customFormat="1">
      <c r="A58" s="248" t="s">
        <v>55</v>
      </c>
    </row>
    <row r="60" spans="1:8" ht="39">
      <c r="A60" s="249"/>
      <c r="B60" s="250"/>
      <c r="C60" s="251" t="s">
        <v>46</v>
      </c>
      <c r="D60" s="252" t="s">
        <v>13</v>
      </c>
      <c r="E60" s="257"/>
      <c r="F60" s="258"/>
      <c r="G60" s="257">
        <v>84813</v>
      </c>
      <c r="H60" s="257"/>
    </row>
    <row r="61" spans="1:8" ht="39">
      <c r="A61" s="249"/>
      <c r="B61" s="250"/>
      <c r="C61" s="251" t="s">
        <v>16</v>
      </c>
      <c r="D61" s="252" t="s">
        <v>13</v>
      </c>
      <c r="E61" s="257"/>
      <c r="F61" s="258"/>
      <c r="G61" s="257">
        <v>42163</v>
      </c>
      <c r="H61" s="257"/>
    </row>
    <row r="62" spans="1:8" s="248" customFormat="1">
      <c r="A62" s="248" t="s">
        <v>56</v>
      </c>
    </row>
    <row r="64" spans="1:8" ht="39">
      <c r="A64" s="249"/>
      <c r="B64" s="250"/>
      <c r="C64" s="251" t="s">
        <v>16</v>
      </c>
      <c r="D64" s="252" t="s">
        <v>13</v>
      </c>
      <c r="E64" s="257"/>
      <c r="F64" s="258"/>
      <c r="G64" s="257">
        <v>11250</v>
      </c>
      <c r="H64" s="257"/>
    </row>
    <row r="66" spans="1:8" s="248" customFormat="1">
      <c r="A66" s="248" t="s">
        <v>57</v>
      </c>
    </row>
    <row r="68" spans="1:8" ht="39">
      <c r="A68" s="249"/>
      <c r="B68" s="250"/>
      <c r="C68" s="251" t="s">
        <v>44</v>
      </c>
      <c r="D68" s="252" t="s">
        <v>13</v>
      </c>
      <c r="E68" s="257">
        <v>0</v>
      </c>
      <c r="F68" s="258">
        <v>0</v>
      </c>
      <c r="G68" s="257">
        <v>224323</v>
      </c>
      <c r="H68" s="257"/>
    </row>
    <row r="69" spans="1:8" ht="39">
      <c r="A69" s="209"/>
      <c r="B69" s="214"/>
      <c r="C69" s="211" t="s">
        <v>45</v>
      </c>
      <c r="D69" s="212" t="s">
        <v>13</v>
      </c>
      <c r="E69" s="257">
        <v>0</v>
      </c>
      <c r="F69" s="213">
        <v>0</v>
      </c>
      <c r="G69" s="208">
        <v>30730</v>
      </c>
      <c r="H69" s="208"/>
    </row>
    <row r="70" spans="1:8" ht="39">
      <c r="A70" s="209"/>
      <c r="B70" s="214"/>
      <c r="C70" s="211" t="s">
        <v>46</v>
      </c>
      <c r="D70" s="212" t="s">
        <v>13</v>
      </c>
      <c r="E70" s="257">
        <v>0</v>
      </c>
      <c r="F70" s="213">
        <v>0</v>
      </c>
      <c r="G70" s="208">
        <v>6570</v>
      </c>
      <c r="H70" s="208"/>
    </row>
    <row r="72" spans="1:8">
      <c r="A72" s="248" t="s">
        <v>64</v>
      </c>
      <c r="B72" s="248"/>
      <c r="C72" s="248"/>
      <c r="D72" s="248"/>
      <c r="E72" s="248"/>
      <c r="F72" s="248"/>
      <c r="G72" s="248"/>
      <c r="H72" s="248"/>
    </row>
    <row r="74" spans="1:8" ht="39">
      <c r="A74" s="249"/>
      <c r="B74" s="250"/>
      <c r="C74" s="251" t="s">
        <v>16</v>
      </c>
      <c r="D74" s="252" t="s">
        <v>13</v>
      </c>
      <c r="E74" s="257">
        <v>0</v>
      </c>
      <c r="F74" s="258">
        <v>0</v>
      </c>
      <c r="G74" s="257">
        <v>0</v>
      </c>
      <c r="H74" s="257">
        <v>2980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268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4361239</v>
      </c>
      <c r="D8" s="810"/>
      <c r="E8" s="810">
        <v>9304796</v>
      </c>
      <c r="F8" s="810">
        <v>333682</v>
      </c>
      <c r="G8" s="811">
        <v>13999717</v>
      </c>
    </row>
    <row r="9" spans="1:9">
      <c r="A9" s="812">
        <f>A8+1</f>
        <v>2</v>
      </c>
      <c r="B9" s="813" t="s">
        <v>234</v>
      </c>
      <c r="C9" s="814">
        <v>215031</v>
      </c>
      <c r="D9" s="814"/>
      <c r="E9" s="814">
        <v>284238</v>
      </c>
      <c r="F9" s="814">
        <v>5824</v>
      </c>
      <c r="G9" s="811">
        <v>505093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129800</v>
      </c>
      <c r="F10" s="810">
        <v>36426</v>
      </c>
      <c r="G10" s="811">
        <v>166226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31613</v>
      </c>
      <c r="F11" s="814">
        <v>1788</v>
      </c>
      <c r="G11" s="811">
        <v>33401</v>
      </c>
    </row>
    <row r="12" spans="1:9">
      <c r="A12" s="808">
        <f t="shared" si="0"/>
        <v>5</v>
      </c>
      <c r="B12" s="809" t="s">
        <v>237</v>
      </c>
      <c r="C12" s="810">
        <v>1396281</v>
      </c>
      <c r="D12" s="810"/>
      <c r="E12" s="810">
        <v>1305260</v>
      </c>
      <c r="F12" s="810">
        <v>86375</v>
      </c>
      <c r="G12" s="811">
        <v>2787916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0</v>
      </c>
      <c r="G13" s="811">
        <v>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419470</v>
      </c>
      <c r="F14" s="810">
        <v>141727</v>
      </c>
      <c r="G14" s="811">
        <v>561197</v>
      </c>
    </row>
    <row r="15" spans="1:9">
      <c r="A15" s="812">
        <f t="shared" si="0"/>
        <v>8</v>
      </c>
      <c r="B15" s="813" t="s">
        <v>240</v>
      </c>
      <c r="C15" s="814"/>
      <c r="D15" s="814">
        <v>0</v>
      </c>
      <c r="E15" s="814">
        <v>0</v>
      </c>
      <c r="F15" s="814">
        <v>0</v>
      </c>
      <c r="G15" s="811">
        <v>0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153460</v>
      </c>
      <c r="F16" s="810"/>
      <c r="G16" s="811">
        <v>153460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30577</v>
      </c>
      <c r="F17" s="814">
        <v>94028</v>
      </c>
      <c r="G17" s="811">
        <v>124605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76982</v>
      </c>
      <c r="F18" s="810">
        <v>3584</v>
      </c>
      <c r="G18" s="811">
        <v>80566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2640</v>
      </c>
      <c r="G19" s="811">
        <v>2640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13147</v>
      </c>
      <c r="F20" s="810">
        <v>0</v>
      </c>
      <c r="G20" s="811">
        <v>13147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534991</v>
      </c>
      <c r="F21" s="814">
        <v>3820</v>
      </c>
      <c r="G21" s="811">
        <v>538811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>
        <v>6659</v>
      </c>
      <c r="F22" s="810">
        <v>6230</v>
      </c>
      <c r="G22" s="811">
        <v>12889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0</v>
      </c>
      <c r="F23" s="814">
        <v>0</v>
      </c>
      <c r="G23" s="811">
        <v>0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0</v>
      </c>
      <c r="F24" s="810">
        <v>0</v>
      </c>
      <c r="G24" s="811">
        <v>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54332</v>
      </c>
      <c r="F25" s="814"/>
      <c r="G25" s="811">
        <v>54332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5307</v>
      </c>
      <c r="F26" s="810"/>
      <c r="G26" s="811">
        <v>5307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288507</v>
      </c>
      <c r="F27" s="814">
        <v>3050</v>
      </c>
      <c r="G27" s="811">
        <v>291557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1400</v>
      </c>
      <c r="F28" s="810"/>
      <c r="G28" s="811">
        <v>1400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109957</v>
      </c>
      <c r="F29" s="814">
        <v>13797</v>
      </c>
      <c r="G29" s="811">
        <v>123754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279711</v>
      </c>
      <c r="F30" s="810">
        <v>0</v>
      </c>
      <c r="G30" s="811">
        <v>279711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145374</v>
      </c>
      <c r="F31" s="814">
        <v>0</v>
      </c>
      <c r="G31" s="811">
        <v>145374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63600</v>
      </c>
      <c r="F32" s="810"/>
      <c r="G32" s="811">
        <v>63600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0</v>
      </c>
      <c r="F33" s="814">
        <v>0</v>
      </c>
      <c r="G33" s="811">
        <v>0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55255</v>
      </c>
      <c r="F34" s="810"/>
      <c r="G34" s="811">
        <v>55255</v>
      </c>
    </row>
    <row r="35" spans="1:7">
      <c r="A35" s="812">
        <f t="shared" si="0"/>
        <v>28</v>
      </c>
      <c r="B35" s="813" t="s">
        <v>260</v>
      </c>
      <c r="C35" s="814">
        <v>1599143</v>
      </c>
      <c r="D35" s="814">
        <v>391010</v>
      </c>
      <c r="E35" s="814">
        <v>247794</v>
      </c>
      <c r="F35" s="814">
        <v>34677</v>
      </c>
      <c r="G35" s="811">
        <v>2272624</v>
      </c>
    </row>
    <row r="36" spans="1:7">
      <c r="A36" s="815">
        <v>29</v>
      </c>
      <c r="B36" s="816" t="s">
        <v>264</v>
      </c>
      <c r="C36" s="816"/>
      <c r="D36" s="816"/>
      <c r="E36" s="816">
        <v>0</v>
      </c>
      <c r="F36" s="816">
        <v>0</v>
      </c>
      <c r="G36" s="811">
        <v>0</v>
      </c>
    </row>
    <row r="37" spans="1:7">
      <c r="A37" s="817"/>
      <c r="B37" s="818" t="s">
        <v>262</v>
      </c>
      <c r="C37" s="819">
        <v>7571694</v>
      </c>
      <c r="D37" s="818">
        <v>391010</v>
      </c>
      <c r="E37" s="818">
        <v>13542230</v>
      </c>
      <c r="F37" s="818">
        <v>767648</v>
      </c>
      <c r="G37" s="820">
        <v>22272582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269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4591853</v>
      </c>
      <c r="D8" s="810"/>
      <c r="E8" s="810">
        <v>10213906</v>
      </c>
      <c r="F8" s="810">
        <v>413561</v>
      </c>
      <c r="G8" s="811">
        <v>15219320</v>
      </c>
    </row>
    <row r="9" spans="1:9">
      <c r="A9" s="812">
        <f>A8+1</f>
        <v>2</v>
      </c>
      <c r="B9" s="813" t="s">
        <v>234</v>
      </c>
      <c r="C9" s="814">
        <v>391963</v>
      </c>
      <c r="D9" s="814"/>
      <c r="E9" s="814">
        <v>430023</v>
      </c>
      <c r="F9" s="814">
        <v>5651</v>
      </c>
      <c r="G9" s="811">
        <v>827637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154360</v>
      </c>
      <c r="F10" s="810">
        <v>44443</v>
      </c>
      <c r="G10" s="811">
        <v>198803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57650</v>
      </c>
      <c r="F11" s="814">
        <v>11432</v>
      </c>
      <c r="G11" s="811">
        <v>69082</v>
      </c>
    </row>
    <row r="12" spans="1:9">
      <c r="A12" s="808">
        <f t="shared" si="0"/>
        <v>5</v>
      </c>
      <c r="B12" s="809" t="s">
        <v>237</v>
      </c>
      <c r="C12" s="810">
        <v>1643079</v>
      </c>
      <c r="D12" s="810"/>
      <c r="E12" s="810">
        <v>1651930</v>
      </c>
      <c r="F12" s="810">
        <v>105159</v>
      </c>
      <c r="G12" s="811">
        <v>3400168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9000</v>
      </c>
      <c r="G13" s="811">
        <v>9000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558459</v>
      </c>
      <c r="F14" s="810">
        <v>230773</v>
      </c>
      <c r="G14" s="811">
        <v>789232</v>
      </c>
    </row>
    <row r="15" spans="1:9">
      <c r="A15" s="812">
        <f t="shared" si="0"/>
        <v>8</v>
      </c>
      <c r="B15" s="813" t="s">
        <v>240</v>
      </c>
      <c r="C15" s="814"/>
      <c r="D15" s="814">
        <v>109703</v>
      </c>
      <c r="E15" s="814">
        <v>1851</v>
      </c>
      <c r="F15" s="814">
        <v>1940</v>
      </c>
      <c r="G15" s="811">
        <v>113494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162136</v>
      </c>
      <c r="F16" s="810"/>
      <c r="G16" s="811">
        <v>162136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36396</v>
      </c>
      <c r="F17" s="814">
        <v>109066</v>
      </c>
      <c r="G17" s="811">
        <v>145462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104621</v>
      </c>
      <c r="F18" s="810">
        <v>4136</v>
      </c>
      <c r="G18" s="811">
        <v>108757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3520</v>
      </c>
      <c r="G19" s="811">
        <v>3520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42053</v>
      </c>
      <c r="F20" s="810">
        <v>0</v>
      </c>
      <c r="G20" s="811">
        <v>42053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566811</v>
      </c>
      <c r="F21" s="814">
        <v>4506</v>
      </c>
      <c r="G21" s="811">
        <v>571317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/>
      <c r="F22" s="810">
        <v>6887</v>
      </c>
      <c r="G22" s="811">
        <v>6887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71949</v>
      </c>
      <c r="F23" s="814">
        <v>579</v>
      </c>
      <c r="G23" s="811">
        <v>72528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20407</v>
      </c>
      <c r="F24" s="810">
        <v>2977</v>
      </c>
      <c r="G24" s="811">
        <v>23384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53547</v>
      </c>
      <c r="F25" s="814"/>
      <c r="G25" s="811">
        <v>53547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5942</v>
      </c>
      <c r="F26" s="810"/>
      <c r="G26" s="811">
        <v>5942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316589</v>
      </c>
      <c r="F27" s="814">
        <v>2950</v>
      </c>
      <c r="G27" s="811">
        <v>319539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1000</v>
      </c>
      <c r="F28" s="810"/>
      <c r="G28" s="811">
        <v>1000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128462</v>
      </c>
      <c r="F29" s="814">
        <v>17868</v>
      </c>
      <c r="G29" s="811">
        <v>146330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825747</v>
      </c>
      <c r="F30" s="810">
        <v>1297</v>
      </c>
      <c r="G30" s="811">
        <v>827044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150280</v>
      </c>
      <c r="F31" s="814">
        <v>0</v>
      </c>
      <c r="G31" s="811">
        <v>150280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117600</v>
      </c>
      <c r="F32" s="810"/>
      <c r="G32" s="811">
        <v>117600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247309</v>
      </c>
      <c r="F33" s="814">
        <v>7695</v>
      </c>
      <c r="G33" s="811">
        <v>255004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174181</v>
      </c>
      <c r="F34" s="810"/>
      <c r="G34" s="811">
        <v>174181</v>
      </c>
    </row>
    <row r="35" spans="1:7">
      <c r="A35" s="812">
        <f t="shared" si="0"/>
        <v>28</v>
      </c>
      <c r="B35" s="813" t="s">
        <v>260</v>
      </c>
      <c r="C35" s="814">
        <v>2122512</v>
      </c>
      <c r="D35" s="814">
        <v>429546</v>
      </c>
      <c r="E35" s="814">
        <v>280062</v>
      </c>
      <c r="F35" s="814">
        <v>164691</v>
      </c>
      <c r="G35" s="811">
        <v>2996811</v>
      </c>
    </row>
    <row r="36" spans="1:7">
      <c r="A36" s="815">
        <v>29</v>
      </c>
      <c r="B36" s="816" t="s">
        <v>261</v>
      </c>
      <c r="C36" s="816"/>
      <c r="D36" s="816"/>
      <c r="E36" s="816">
        <v>49918</v>
      </c>
      <c r="F36" s="816">
        <v>28871</v>
      </c>
      <c r="G36" s="811">
        <v>78789</v>
      </c>
    </row>
    <row r="37" spans="1:7">
      <c r="A37" s="817"/>
      <c r="B37" s="818" t="s">
        <v>262</v>
      </c>
      <c r="C37" s="819">
        <v>8749407</v>
      </c>
      <c r="D37" s="819">
        <v>539249</v>
      </c>
      <c r="E37" s="819">
        <v>16423189</v>
      </c>
      <c r="F37" s="819">
        <v>1177002</v>
      </c>
      <c r="G37" s="819">
        <v>26888847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/>
  <dimension ref="A1:I46"/>
  <sheetViews>
    <sheetView workbookViewId="0">
      <selection activeCell="A2" sqref="A2:G2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270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4859156</v>
      </c>
      <c r="D8" s="810"/>
      <c r="E8" s="810">
        <v>11262747</v>
      </c>
      <c r="F8" s="810">
        <v>474635</v>
      </c>
      <c r="G8" s="811">
        <v>16596538</v>
      </c>
    </row>
    <row r="9" spans="1:9">
      <c r="A9" s="812">
        <v>2</v>
      </c>
      <c r="B9" s="813" t="s">
        <v>234</v>
      </c>
      <c r="C9" s="814">
        <v>434517</v>
      </c>
      <c r="D9" s="814"/>
      <c r="E9" s="814">
        <v>440651</v>
      </c>
      <c r="F9" s="814">
        <v>5681</v>
      </c>
      <c r="G9" s="811">
        <v>880849</v>
      </c>
    </row>
    <row r="10" spans="1:9">
      <c r="A10" s="808">
        <v>3</v>
      </c>
      <c r="B10" s="809" t="s">
        <v>235</v>
      </c>
      <c r="C10" s="810"/>
      <c r="D10" s="810"/>
      <c r="E10" s="810">
        <v>151720</v>
      </c>
      <c r="F10" s="810">
        <v>38065</v>
      </c>
      <c r="G10" s="811">
        <v>189785</v>
      </c>
    </row>
    <row r="11" spans="1:9">
      <c r="A11" s="812">
        <v>4</v>
      </c>
      <c r="B11" s="813" t="s">
        <v>236</v>
      </c>
      <c r="C11" s="814"/>
      <c r="D11" s="814"/>
      <c r="E11" s="814">
        <v>42487</v>
      </c>
      <c r="F11" s="814">
        <v>1476</v>
      </c>
      <c r="G11" s="811">
        <v>43963</v>
      </c>
    </row>
    <row r="12" spans="1:9">
      <c r="A12" s="808">
        <v>5</v>
      </c>
      <c r="B12" s="809" t="s">
        <v>237</v>
      </c>
      <c r="C12" s="810">
        <v>1425238</v>
      </c>
      <c r="D12" s="810"/>
      <c r="E12" s="810">
        <v>1493951</v>
      </c>
      <c r="F12" s="810">
        <v>77235</v>
      </c>
      <c r="G12" s="811">
        <v>2996424</v>
      </c>
    </row>
    <row r="13" spans="1:9">
      <c r="A13" s="812">
        <v>6</v>
      </c>
      <c r="B13" s="813" t="s">
        <v>239</v>
      </c>
      <c r="C13" s="814"/>
      <c r="D13" s="814"/>
      <c r="E13" s="814">
        <v>588325</v>
      </c>
      <c r="F13" s="814">
        <v>196508</v>
      </c>
      <c r="G13" s="811">
        <v>784833</v>
      </c>
    </row>
    <row r="14" spans="1:9">
      <c r="A14" s="808">
        <v>7</v>
      </c>
      <c r="B14" s="809" t="s">
        <v>241</v>
      </c>
      <c r="C14" s="810"/>
      <c r="D14" s="810"/>
      <c r="E14" s="810">
        <v>131483</v>
      </c>
      <c r="F14" s="810"/>
      <c r="G14" s="811">
        <v>131483</v>
      </c>
    </row>
    <row r="15" spans="1:9">
      <c r="A15" s="812">
        <v>8</v>
      </c>
      <c r="B15" s="813" t="s">
        <v>242</v>
      </c>
      <c r="C15" s="814"/>
      <c r="D15" s="814"/>
      <c r="E15" s="814">
        <v>40494</v>
      </c>
      <c r="F15" s="814">
        <v>99411</v>
      </c>
      <c r="G15" s="811">
        <v>139905</v>
      </c>
    </row>
    <row r="16" spans="1:9">
      <c r="A16" s="808">
        <v>9</v>
      </c>
      <c r="B16" s="809" t="s">
        <v>243</v>
      </c>
      <c r="C16" s="810"/>
      <c r="D16" s="810"/>
      <c r="E16" s="810">
        <v>93503</v>
      </c>
      <c r="F16" s="810">
        <v>4908</v>
      </c>
      <c r="G16" s="811">
        <v>98411</v>
      </c>
    </row>
    <row r="17" spans="1:7">
      <c r="A17" s="812">
        <v>10</v>
      </c>
      <c r="B17" s="813" t="s">
        <v>244</v>
      </c>
      <c r="C17" s="814"/>
      <c r="D17" s="814"/>
      <c r="E17" s="814"/>
      <c r="F17" s="814">
        <v>5520</v>
      </c>
      <c r="G17" s="811">
        <v>5520</v>
      </c>
    </row>
    <row r="18" spans="1:7">
      <c r="A18" s="808">
        <v>11</v>
      </c>
      <c r="B18" s="809" t="s">
        <v>245</v>
      </c>
      <c r="C18" s="810"/>
      <c r="D18" s="810"/>
      <c r="E18" s="810">
        <v>21688</v>
      </c>
      <c r="F18" s="810"/>
      <c r="G18" s="811">
        <v>21688</v>
      </c>
    </row>
    <row r="19" spans="1:7">
      <c r="A19" s="812">
        <v>12</v>
      </c>
      <c r="B19" s="813" t="s">
        <v>246</v>
      </c>
      <c r="C19" s="814"/>
      <c r="D19" s="814"/>
      <c r="E19" s="814">
        <v>940661</v>
      </c>
      <c r="F19" s="814">
        <v>6716</v>
      </c>
      <c r="G19" s="811">
        <v>947377</v>
      </c>
    </row>
    <row r="20" spans="1:7">
      <c r="A20" s="808">
        <v>13</v>
      </c>
      <c r="B20" s="809" t="s">
        <v>247</v>
      </c>
      <c r="C20" s="810"/>
      <c r="D20" s="810"/>
      <c r="E20" s="810">
        <v>47613</v>
      </c>
      <c r="F20" s="810">
        <v>6874</v>
      </c>
      <c r="G20" s="811">
        <v>54487</v>
      </c>
    </row>
    <row r="21" spans="1:7">
      <c r="A21" s="812">
        <v>14</v>
      </c>
      <c r="B21" s="813" t="s">
        <v>248</v>
      </c>
      <c r="C21" s="814"/>
      <c r="D21" s="814"/>
      <c r="E21" s="814">
        <v>0</v>
      </c>
      <c r="F21" s="814"/>
      <c r="G21" s="811">
        <v>0</v>
      </c>
    </row>
    <row r="22" spans="1:7">
      <c r="A22" s="808">
        <v>15</v>
      </c>
      <c r="B22" s="809" t="s">
        <v>271</v>
      </c>
      <c r="C22" s="810"/>
      <c r="D22" s="810"/>
      <c r="E22" s="810">
        <v>844520</v>
      </c>
      <c r="F22" s="810"/>
      <c r="G22" s="811">
        <v>844520</v>
      </c>
    </row>
    <row r="23" spans="1:7">
      <c r="A23" s="812">
        <v>16</v>
      </c>
      <c r="B23" s="813" t="s">
        <v>261</v>
      </c>
      <c r="C23" s="814"/>
      <c r="D23" s="814"/>
      <c r="E23" s="814">
        <v>5120</v>
      </c>
      <c r="F23" s="814"/>
      <c r="G23" s="811">
        <v>5120</v>
      </c>
    </row>
    <row r="24" spans="1:7">
      <c r="A24" s="808">
        <v>17</v>
      </c>
      <c r="B24" s="809" t="s">
        <v>250</v>
      </c>
      <c r="C24" s="810"/>
      <c r="D24" s="810"/>
      <c r="E24" s="810">
        <v>57543</v>
      </c>
      <c r="F24" s="810"/>
      <c r="G24" s="811">
        <v>57543</v>
      </c>
    </row>
    <row r="25" spans="1:7">
      <c r="A25" s="812">
        <v>18</v>
      </c>
      <c r="B25" s="813" t="s">
        <v>251</v>
      </c>
      <c r="C25" s="814"/>
      <c r="D25" s="814"/>
      <c r="E25" s="814">
        <v>1736</v>
      </c>
      <c r="F25" s="814"/>
      <c r="G25" s="811">
        <v>1736</v>
      </c>
    </row>
    <row r="26" spans="1:7">
      <c r="A26" s="808">
        <v>19</v>
      </c>
      <c r="B26" s="809" t="s">
        <v>252</v>
      </c>
      <c r="C26" s="810"/>
      <c r="D26" s="810"/>
      <c r="E26" s="810">
        <v>329056</v>
      </c>
      <c r="F26" s="810">
        <v>3000</v>
      </c>
      <c r="G26" s="811">
        <v>332056</v>
      </c>
    </row>
    <row r="27" spans="1:7">
      <c r="A27" s="812">
        <v>20</v>
      </c>
      <c r="B27" s="813" t="s">
        <v>253</v>
      </c>
      <c r="C27" s="814"/>
      <c r="D27" s="814"/>
      <c r="E27" s="814">
        <v>3100</v>
      </c>
      <c r="F27" s="814"/>
      <c r="G27" s="811">
        <v>3100</v>
      </c>
    </row>
    <row r="28" spans="1:7">
      <c r="A28" s="808">
        <v>21</v>
      </c>
      <c r="B28" s="809" t="s">
        <v>254</v>
      </c>
      <c r="C28" s="810"/>
      <c r="D28" s="810"/>
      <c r="E28" s="810">
        <v>183834</v>
      </c>
      <c r="F28" s="810">
        <v>23551</v>
      </c>
      <c r="G28" s="811">
        <v>207385</v>
      </c>
    </row>
    <row r="29" spans="1:7">
      <c r="A29" s="812">
        <v>22</v>
      </c>
      <c r="B29" s="813" t="s">
        <v>255</v>
      </c>
      <c r="C29" s="814"/>
      <c r="D29" s="814"/>
      <c r="E29" s="814">
        <v>467300</v>
      </c>
      <c r="F29" s="814"/>
      <c r="G29" s="811">
        <v>467300</v>
      </c>
    </row>
    <row r="30" spans="1:7">
      <c r="A30" s="808">
        <v>23</v>
      </c>
      <c r="B30" s="809" t="s">
        <v>256</v>
      </c>
      <c r="C30" s="810"/>
      <c r="D30" s="810"/>
      <c r="E30" s="810">
        <v>152340</v>
      </c>
      <c r="F30" s="810">
        <v>0</v>
      </c>
      <c r="G30" s="811">
        <v>152340</v>
      </c>
    </row>
    <row r="31" spans="1:7">
      <c r="A31" s="812">
        <v>24</v>
      </c>
      <c r="B31" s="813" t="s">
        <v>257</v>
      </c>
      <c r="C31" s="814"/>
      <c r="D31" s="814"/>
      <c r="E31" s="814">
        <v>70800</v>
      </c>
      <c r="F31" s="814"/>
      <c r="G31" s="811">
        <v>70800</v>
      </c>
    </row>
    <row r="32" spans="1:7">
      <c r="A32" s="808">
        <v>25</v>
      </c>
      <c r="B32" s="851" t="s">
        <v>258</v>
      </c>
      <c r="C32" s="840"/>
      <c r="D32" s="840"/>
      <c r="E32" s="840">
        <v>0</v>
      </c>
      <c r="F32" s="840"/>
      <c r="G32" s="811">
        <v>0</v>
      </c>
    </row>
    <row r="33" spans="1:7">
      <c r="A33" s="812">
        <v>26</v>
      </c>
      <c r="B33" s="812" t="s">
        <v>259</v>
      </c>
      <c r="C33" s="812"/>
      <c r="D33" s="812"/>
      <c r="E33" s="852">
        <v>45621</v>
      </c>
      <c r="F33" s="812"/>
      <c r="G33" s="853">
        <v>45621</v>
      </c>
    </row>
    <row r="34" spans="1:7">
      <c r="A34" s="808">
        <v>26</v>
      </c>
      <c r="B34" s="854" t="s">
        <v>260</v>
      </c>
      <c r="C34" s="855">
        <v>2292978</v>
      </c>
      <c r="D34" s="855">
        <v>347774</v>
      </c>
      <c r="E34" s="855">
        <v>261524</v>
      </c>
      <c r="F34" s="855">
        <v>33264</v>
      </c>
      <c r="G34" s="856">
        <v>2935540</v>
      </c>
    </row>
    <row r="35" spans="1:7">
      <c r="A35" s="812"/>
      <c r="B35" s="841" t="s">
        <v>262</v>
      </c>
      <c r="C35" s="842">
        <v>9011889</v>
      </c>
      <c r="D35" s="842">
        <v>347774</v>
      </c>
      <c r="E35" s="842">
        <v>17677817</v>
      </c>
      <c r="F35" s="842">
        <v>976844</v>
      </c>
      <c r="G35" s="842">
        <v>28014324</v>
      </c>
    </row>
    <row r="40" spans="1:7">
      <c r="B40" s="844"/>
      <c r="C40" s="844"/>
      <c r="D40" s="844"/>
      <c r="E40" s="844"/>
      <c r="F40" s="844"/>
      <c r="G40" s="844"/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610"/>
  <dimension ref="A1:I46"/>
  <sheetViews>
    <sheetView workbookViewId="0">
      <selection activeCell="A2" sqref="A2:G2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272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4596124</v>
      </c>
      <c r="D8" s="810"/>
      <c r="E8" s="810">
        <v>10266107</v>
      </c>
      <c r="F8" s="810">
        <v>481320</v>
      </c>
      <c r="G8" s="811">
        <v>15343551</v>
      </c>
    </row>
    <row r="9" spans="1:9">
      <c r="A9" s="812">
        <v>2</v>
      </c>
      <c r="B9" s="813" t="s">
        <v>273</v>
      </c>
      <c r="C9" s="814">
        <v>762</v>
      </c>
      <c r="D9" s="814"/>
      <c r="E9" s="814">
        <v>17097</v>
      </c>
      <c r="F9" s="814"/>
      <c r="G9" s="811">
        <v>17859</v>
      </c>
    </row>
    <row r="10" spans="1:9">
      <c r="A10" s="808">
        <f t="shared" ref="A10:A33" si="0">A9+1</f>
        <v>3</v>
      </c>
      <c r="B10" s="809" t="s">
        <v>234</v>
      </c>
      <c r="C10" s="810">
        <v>455654</v>
      </c>
      <c r="D10" s="810"/>
      <c r="E10" s="810">
        <v>411829</v>
      </c>
      <c r="F10" s="810">
        <v>5741</v>
      </c>
      <c r="G10" s="811">
        <v>873224</v>
      </c>
    </row>
    <row r="11" spans="1:9">
      <c r="A11" s="812">
        <f t="shared" si="0"/>
        <v>4</v>
      </c>
      <c r="B11" s="813" t="s">
        <v>235</v>
      </c>
      <c r="C11" s="814"/>
      <c r="D11" s="814"/>
      <c r="E11" s="814">
        <v>186560</v>
      </c>
      <c r="F11" s="814">
        <v>45439</v>
      </c>
      <c r="G11" s="811">
        <v>231999</v>
      </c>
    </row>
    <row r="12" spans="1:9">
      <c r="A12" s="808">
        <f t="shared" si="0"/>
        <v>5</v>
      </c>
      <c r="B12" s="809" t="s">
        <v>236</v>
      </c>
      <c r="C12" s="810"/>
      <c r="D12" s="810"/>
      <c r="E12" s="810">
        <v>34584</v>
      </c>
      <c r="F12" s="810">
        <v>1271</v>
      </c>
      <c r="G12" s="811">
        <v>35855</v>
      </c>
    </row>
    <row r="13" spans="1:9">
      <c r="A13" s="812">
        <f t="shared" si="0"/>
        <v>6</v>
      </c>
      <c r="B13" s="813" t="s">
        <v>237</v>
      </c>
      <c r="C13" s="814">
        <v>1194075</v>
      </c>
      <c r="D13" s="814"/>
      <c r="E13" s="814">
        <v>1448463</v>
      </c>
      <c r="F13" s="814">
        <v>92413</v>
      </c>
      <c r="G13" s="811">
        <v>2734951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576024</v>
      </c>
      <c r="F14" s="810">
        <v>179670</v>
      </c>
      <c r="G14" s="811">
        <v>755694</v>
      </c>
    </row>
    <row r="15" spans="1:9">
      <c r="A15" s="812">
        <f t="shared" si="0"/>
        <v>8</v>
      </c>
      <c r="B15" s="813" t="s">
        <v>241</v>
      </c>
      <c r="C15" s="814"/>
      <c r="D15" s="814"/>
      <c r="E15" s="814">
        <v>155895</v>
      </c>
      <c r="F15" s="814"/>
      <c r="G15" s="811">
        <v>155895</v>
      </c>
    </row>
    <row r="16" spans="1:9">
      <c r="A16" s="808">
        <f t="shared" si="0"/>
        <v>9</v>
      </c>
      <c r="B16" s="809" t="s">
        <v>242</v>
      </c>
      <c r="C16" s="810"/>
      <c r="D16" s="810"/>
      <c r="E16" s="810">
        <v>44700</v>
      </c>
      <c r="F16" s="810">
        <v>102432</v>
      </c>
      <c r="G16" s="811">
        <v>147132</v>
      </c>
    </row>
    <row r="17" spans="1:7">
      <c r="A17" s="812">
        <f t="shared" si="0"/>
        <v>10</v>
      </c>
      <c r="B17" s="813" t="s">
        <v>243</v>
      </c>
      <c r="C17" s="814"/>
      <c r="D17" s="814"/>
      <c r="E17" s="814">
        <v>109969</v>
      </c>
      <c r="F17" s="814">
        <v>5852</v>
      </c>
      <c r="G17" s="811">
        <v>115821</v>
      </c>
    </row>
    <row r="18" spans="1:7">
      <c r="A18" s="808">
        <f t="shared" si="0"/>
        <v>11</v>
      </c>
      <c r="B18" s="809" t="s">
        <v>244</v>
      </c>
      <c r="C18" s="810"/>
      <c r="D18" s="810"/>
      <c r="E18" s="810"/>
      <c r="F18" s="810">
        <v>4000</v>
      </c>
      <c r="G18" s="811">
        <v>4000</v>
      </c>
    </row>
    <row r="19" spans="1:7">
      <c r="A19" s="812">
        <f t="shared" si="0"/>
        <v>12</v>
      </c>
      <c r="B19" s="813" t="s">
        <v>245</v>
      </c>
      <c r="C19" s="814"/>
      <c r="D19" s="814"/>
      <c r="E19" s="814">
        <v>21478</v>
      </c>
      <c r="F19" s="814"/>
      <c r="G19" s="811">
        <v>21478</v>
      </c>
    </row>
    <row r="20" spans="1:7">
      <c r="A20" s="808">
        <f t="shared" si="0"/>
        <v>13</v>
      </c>
      <c r="B20" s="809" t="s">
        <v>246</v>
      </c>
      <c r="C20" s="810"/>
      <c r="D20" s="810"/>
      <c r="E20" s="810">
        <v>890372</v>
      </c>
      <c r="F20" s="810">
        <v>7620</v>
      </c>
      <c r="G20" s="811">
        <v>897992</v>
      </c>
    </row>
    <row r="21" spans="1:7">
      <c r="A21" s="812">
        <f t="shared" si="0"/>
        <v>14</v>
      </c>
      <c r="B21" s="813" t="s">
        <v>247</v>
      </c>
      <c r="C21" s="814"/>
      <c r="D21" s="814"/>
      <c r="E21" s="814">
        <v>33381</v>
      </c>
      <c r="F21" s="814">
        <v>7279</v>
      </c>
      <c r="G21" s="811">
        <v>40660</v>
      </c>
    </row>
    <row r="22" spans="1:7">
      <c r="A22" s="808">
        <f t="shared" si="0"/>
        <v>15</v>
      </c>
      <c r="B22" s="809" t="s">
        <v>248</v>
      </c>
      <c r="C22" s="810"/>
      <c r="D22" s="810"/>
      <c r="E22" s="810">
        <v>0</v>
      </c>
      <c r="F22" s="810"/>
      <c r="G22" s="811">
        <v>0</v>
      </c>
    </row>
    <row r="23" spans="1:7">
      <c r="A23" s="812">
        <f t="shared" si="0"/>
        <v>16</v>
      </c>
      <c r="B23" s="813" t="s">
        <v>271</v>
      </c>
      <c r="C23" s="814"/>
      <c r="D23" s="814"/>
      <c r="E23" s="814">
        <v>851080</v>
      </c>
      <c r="F23" s="814"/>
      <c r="G23" s="811">
        <v>851080</v>
      </c>
    </row>
    <row r="24" spans="1:7">
      <c r="A24" s="808">
        <f t="shared" si="0"/>
        <v>17</v>
      </c>
      <c r="B24" s="809" t="s">
        <v>261</v>
      </c>
      <c r="C24" s="810"/>
      <c r="D24" s="810"/>
      <c r="E24" s="810">
        <v>5560</v>
      </c>
      <c r="F24" s="810"/>
      <c r="G24" s="811">
        <v>5560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54304</v>
      </c>
      <c r="F25" s="814"/>
      <c r="G25" s="811">
        <v>54304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7416</v>
      </c>
      <c r="F26" s="810"/>
      <c r="G26" s="811">
        <v>7416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325474</v>
      </c>
      <c r="F27" s="814">
        <v>3000</v>
      </c>
      <c r="G27" s="811">
        <v>328474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3800</v>
      </c>
      <c r="F28" s="810"/>
      <c r="G28" s="811">
        <v>3800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156747</v>
      </c>
      <c r="F29" s="814">
        <v>23842</v>
      </c>
      <c r="G29" s="811">
        <v>180589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434750</v>
      </c>
      <c r="F30" s="810"/>
      <c r="G30" s="811">
        <v>434750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8570</v>
      </c>
      <c r="F31" s="814">
        <v>149604</v>
      </c>
      <c r="G31" s="811">
        <v>158174</v>
      </c>
    </row>
    <row r="32" spans="1:7">
      <c r="A32" s="808">
        <v>25</v>
      </c>
      <c r="B32" s="851" t="s">
        <v>257</v>
      </c>
      <c r="C32" s="840"/>
      <c r="D32" s="840"/>
      <c r="E32" s="840">
        <v>69000</v>
      </c>
      <c r="F32" s="840"/>
      <c r="G32" s="811">
        <v>69000</v>
      </c>
    </row>
    <row r="33" spans="1:7">
      <c r="A33" s="812">
        <f t="shared" si="0"/>
        <v>26</v>
      </c>
      <c r="B33" s="812" t="s">
        <v>258</v>
      </c>
      <c r="C33" s="812"/>
      <c r="D33" s="812"/>
      <c r="E33" s="852">
        <v>0</v>
      </c>
      <c r="F33" s="812"/>
      <c r="G33" s="853">
        <v>0</v>
      </c>
    </row>
    <row r="34" spans="1:7">
      <c r="A34" s="808">
        <v>26</v>
      </c>
      <c r="B34" s="854" t="s">
        <v>259</v>
      </c>
      <c r="C34" s="855"/>
      <c r="D34" s="855"/>
      <c r="E34" s="855">
        <v>45878</v>
      </c>
      <c r="F34" s="855"/>
      <c r="G34" s="856">
        <v>45878</v>
      </c>
    </row>
    <row r="35" spans="1:7">
      <c r="A35" s="812">
        <v>27</v>
      </c>
      <c r="B35" s="857" t="s">
        <v>260</v>
      </c>
      <c r="C35" s="858">
        <v>2265255</v>
      </c>
      <c r="D35" s="858">
        <v>356119</v>
      </c>
      <c r="E35" s="858">
        <v>290565</v>
      </c>
      <c r="F35" s="858">
        <v>33480</v>
      </c>
      <c r="G35" s="842">
        <v>2945419</v>
      </c>
    </row>
    <row r="36" spans="1:7">
      <c r="A36" s="810"/>
      <c r="B36" s="840" t="s">
        <v>262</v>
      </c>
      <c r="C36" s="840">
        <v>8511870</v>
      </c>
      <c r="D36" s="840">
        <v>356119</v>
      </c>
      <c r="E36" s="840">
        <v>16449603</v>
      </c>
      <c r="F36" s="840">
        <v>1142963</v>
      </c>
      <c r="G36" s="840">
        <v>26460555</v>
      </c>
    </row>
    <row r="40" spans="1:7">
      <c r="B40" s="844"/>
      <c r="C40" s="844"/>
      <c r="D40" s="844"/>
      <c r="E40" s="844"/>
      <c r="F40" s="844"/>
      <c r="G40" s="844"/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3"/>
  <dimension ref="A1:I46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274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/>
      <c r="E8" s="828">
        <v>92280</v>
      </c>
      <c r="F8" s="828"/>
      <c r="G8" s="829">
        <v>92280</v>
      </c>
    </row>
    <row r="9" spans="1:9">
      <c r="A9" s="830">
        <v>2</v>
      </c>
      <c r="B9" s="831" t="s">
        <v>233</v>
      </c>
      <c r="C9" s="832">
        <v>5019484</v>
      </c>
      <c r="D9" s="832"/>
      <c r="E9" s="832">
        <v>9443274</v>
      </c>
      <c r="F9" s="832">
        <v>433954</v>
      </c>
      <c r="G9" s="829">
        <v>14896712</v>
      </c>
    </row>
    <row r="10" spans="1:9">
      <c r="A10" s="826">
        <f t="shared" ref="A10:A31" si="0">A9+1</f>
        <v>3</v>
      </c>
      <c r="B10" s="827" t="s">
        <v>234</v>
      </c>
      <c r="C10" s="828">
        <v>388029</v>
      </c>
      <c r="D10" s="828"/>
      <c r="E10" s="828">
        <v>332016</v>
      </c>
      <c r="F10" s="828">
        <v>5637</v>
      </c>
      <c r="G10" s="829">
        <v>725682</v>
      </c>
    </row>
    <row r="11" spans="1:9">
      <c r="A11" s="830">
        <f t="shared" si="0"/>
        <v>4</v>
      </c>
      <c r="B11" s="831" t="s">
        <v>235</v>
      </c>
      <c r="C11" s="832"/>
      <c r="D11" s="832"/>
      <c r="E11" s="832">
        <v>128640</v>
      </c>
      <c r="F11" s="832">
        <v>38476</v>
      </c>
      <c r="G11" s="829">
        <v>167116</v>
      </c>
    </row>
    <row r="12" spans="1:9">
      <c r="A12" s="826">
        <f t="shared" si="0"/>
        <v>5</v>
      </c>
      <c r="B12" s="827" t="s">
        <v>236</v>
      </c>
      <c r="C12" s="828"/>
      <c r="D12" s="828"/>
      <c r="E12" s="828">
        <v>30363</v>
      </c>
      <c r="F12" s="828">
        <v>332</v>
      </c>
      <c r="G12" s="829">
        <v>30695</v>
      </c>
    </row>
    <row r="13" spans="1:9">
      <c r="A13" s="830">
        <f t="shared" si="0"/>
        <v>6</v>
      </c>
      <c r="B13" s="831" t="s">
        <v>237</v>
      </c>
      <c r="C13" s="832">
        <v>1027597</v>
      </c>
      <c r="D13" s="832"/>
      <c r="E13" s="832">
        <v>1353319</v>
      </c>
      <c r="F13" s="832">
        <v>91238</v>
      </c>
      <c r="G13" s="829">
        <v>2472154</v>
      </c>
    </row>
    <row r="14" spans="1:9">
      <c r="A14" s="826">
        <f t="shared" si="0"/>
        <v>7</v>
      </c>
      <c r="B14" s="827" t="s">
        <v>239</v>
      </c>
      <c r="C14" s="828"/>
      <c r="D14" s="828"/>
      <c r="E14" s="828">
        <v>634073</v>
      </c>
      <c r="F14" s="828">
        <v>207843</v>
      </c>
      <c r="G14" s="829">
        <v>841916</v>
      </c>
    </row>
    <row r="15" spans="1:9">
      <c r="A15" s="830">
        <f t="shared" si="0"/>
        <v>8</v>
      </c>
      <c r="B15" s="831" t="s">
        <v>241</v>
      </c>
      <c r="C15" s="832"/>
      <c r="D15" s="832"/>
      <c r="E15" s="832">
        <v>164417</v>
      </c>
      <c r="F15" s="832"/>
      <c r="G15" s="829">
        <v>164417</v>
      </c>
    </row>
    <row r="16" spans="1:9">
      <c r="A16" s="826">
        <f t="shared" si="0"/>
        <v>9</v>
      </c>
      <c r="B16" s="827" t="s">
        <v>242</v>
      </c>
      <c r="C16" s="828"/>
      <c r="D16" s="828"/>
      <c r="E16" s="828">
        <v>37900</v>
      </c>
      <c r="F16" s="828">
        <v>112643</v>
      </c>
      <c r="G16" s="829">
        <v>150543</v>
      </c>
    </row>
    <row r="17" spans="1:7">
      <c r="A17" s="830">
        <f t="shared" si="0"/>
        <v>10</v>
      </c>
      <c r="B17" s="831" t="s">
        <v>243</v>
      </c>
      <c r="C17" s="832"/>
      <c r="D17" s="832"/>
      <c r="E17" s="832">
        <v>95200</v>
      </c>
      <c r="F17" s="832">
        <v>4183</v>
      </c>
      <c r="G17" s="829">
        <v>99383</v>
      </c>
    </row>
    <row r="18" spans="1:7">
      <c r="A18" s="826">
        <f t="shared" si="0"/>
        <v>11</v>
      </c>
      <c r="B18" s="827" t="s">
        <v>244</v>
      </c>
      <c r="C18" s="828"/>
      <c r="D18" s="828"/>
      <c r="E18" s="828"/>
      <c r="F18" s="828">
        <v>5760</v>
      </c>
      <c r="G18" s="829">
        <v>5760</v>
      </c>
    </row>
    <row r="19" spans="1:7">
      <c r="A19" s="830">
        <f t="shared" si="0"/>
        <v>12</v>
      </c>
      <c r="B19" s="831" t="s">
        <v>276</v>
      </c>
      <c r="C19" s="832">
        <v>9886</v>
      </c>
      <c r="D19" s="832"/>
      <c r="E19" s="832"/>
      <c r="F19" s="832"/>
      <c r="G19" s="829">
        <v>9886</v>
      </c>
    </row>
    <row r="20" spans="1:7">
      <c r="A20" s="826">
        <f t="shared" si="0"/>
        <v>13</v>
      </c>
      <c r="B20" s="827" t="s">
        <v>245</v>
      </c>
      <c r="C20" s="828"/>
      <c r="D20" s="828"/>
      <c r="E20" s="828">
        <v>21981</v>
      </c>
      <c r="F20" s="828"/>
      <c r="G20" s="829">
        <v>21981</v>
      </c>
    </row>
    <row r="21" spans="1:7">
      <c r="A21" s="830">
        <f t="shared" si="0"/>
        <v>14</v>
      </c>
      <c r="B21" s="831" t="s">
        <v>246</v>
      </c>
      <c r="C21" s="832"/>
      <c r="D21" s="832"/>
      <c r="E21" s="832">
        <v>692080</v>
      </c>
      <c r="F21" s="832">
        <v>6994</v>
      </c>
      <c r="G21" s="829">
        <v>699074</v>
      </c>
    </row>
    <row r="22" spans="1:7">
      <c r="A22" s="826">
        <f t="shared" si="0"/>
        <v>15</v>
      </c>
      <c r="B22" s="827" t="s">
        <v>247</v>
      </c>
      <c r="C22" s="828"/>
      <c r="D22" s="828"/>
      <c r="E22" s="828">
        <v>115001</v>
      </c>
      <c r="F22" s="828">
        <v>6997</v>
      </c>
      <c r="G22" s="829">
        <v>121998</v>
      </c>
    </row>
    <row r="23" spans="1:7">
      <c r="A23" s="830">
        <f t="shared" si="0"/>
        <v>16</v>
      </c>
      <c r="B23" s="831" t="s">
        <v>248</v>
      </c>
      <c r="C23" s="832"/>
      <c r="D23" s="832"/>
      <c r="E23" s="832">
        <v>440</v>
      </c>
      <c r="F23" s="832"/>
      <c r="G23" s="829">
        <v>440</v>
      </c>
    </row>
    <row r="24" spans="1:7">
      <c r="A24" s="826">
        <f t="shared" si="0"/>
        <v>17</v>
      </c>
      <c r="B24" s="827" t="s">
        <v>271</v>
      </c>
      <c r="C24" s="828"/>
      <c r="D24" s="828"/>
      <c r="E24" s="828">
        <v>655880</v>
      </c>
      <c r="F24" s="828"/>
      <c r="G24" s="829">
        <v>655880</v>
      </c>
    </row>
    <row r="25" spans="1:7">
      <c r="A25" s="830">
        <f t="shared" si="0"/>
        <v>18</v>
      </c>
      <c r="B25" s="831" t="s">
        <v>261</v>
      </c>
      <c r="C25" s="832"/>
      <c r="D25" s="832"/>
      <c r="E25" s="832">
        <v>137960</v>
      </c>
      <c r="F25" s="832"/>
      <c r="G25" s="829">
        <v>137960</v>
      </c>
    </row>
    <row r="26" spans="1:7">
      <c r="A26" s="826">
        <f t="shared" si="0"/>
        <v>19</v>
      </c>
      <c r="B26" s="827" t="s">
        <v>250</v>
      </c>
      <c r="C26" s="828"/>
      <c r="D26" s="828"/>
      <c r="E26" s="828">
        <v>62384</v>
      </c>
      <c r="F26" s="828"/>
      <c r="G26" s="829">
        <v>62384</v>
      </c>
    </row>
    <row r="27" spans="1:7">
      <c r="A27" s="830">
        <f t="shared" si="0"/>
        <v>20</v>
      </c>
      <c r="B27" s="831" t="s">
        <v>277</v>
      </c>
      <c r="C27" s="832"/>
      <c r="D27" s="832"/>
      <c r="E27" s="832">
        <v>5460</v>
      </c>
      <c r="F27" s="832"/>
      <c r="G27" s="829">
        <v>5460</v>
      </c>
    </row>
    <row r="28" spans="1:7">
      <c r="A28" s="826">
        <f t="shared" si="0"/>
        <v>21</v>
      </c>
      <c r="B28" s="827" t="s">
        <v>251</v>
      </c>
      <c r="C28" s="828"/>
      <c r="D28" s="828"/>
      <c r="E28" s="828">
        <v>1467</v>
      </c>
      <c r="F28" s="828"/>
      <c r="G28" s="829">
        <v>1467</v>
      </c>
    </row>
    <row r="29" spans="1:7">
      <c r="A29" s="830">
        <f t="shared" si="0"/>
        <v>22</v>
      </c>
      <c r="B29" s="831" t="s">
        <v>252</v>
      </c>
      <c r="C29" s="832"/>
      <c r="D29" s="832"/>
      <c r="E29" s="832">
        <v>318741</v>
      </c>
      <c r="F29" s="832">
        <v>2900</v>
      </c>
      <c r="G29" s="829">
        <v>321641</v>
      </c>
    </row>
    <row r="30" spans="1:7">
      <c r="A30" s="826">
        <f t="shared" si="0"/>
        <v>23</v>
      </c>
      <c r="B30" s="827" t="s">
        <v>278</v>
      </c>
      <c r="C30" s="828"/>
      <c r="D30" s="828"/>
      <c r="E30" s="828">
        <v>4340</v>
      </c>
      <c r="F30" s="828"/>
      <c r="G30" s="829">
        <v>4340</v>
      </c>
    </row>
    <row r="31" spans="1:7">
      <c r="A31" s="830">
        <f t="shared" si="0"/>
        <v>24</v>
      </c>
      <c r="B31" s="831" t="s">
        <v>253</v>
      </c>
      <c r="C31" s="832"/>
      <c r="D31" s="832"/>
      <c r="E31" s="832">
        <v>3450</v>
      </c>
      <c r="F31" s="832"/>
      <c r="G31" s="829">
        <v>3450</v>
      </c>
    </row>
    <row r="32" spans="1:7">
      <c r="A32" s="826">
        <v>25</v>
      </c>
      <c r="B32" s="859" t="s">
        <v>254</v>
      </c>
      <c r="C32" s="846"/>
      <c r="D32" s="846"/>
      <c r="E32" s="846">
        <v>122798</v>
      </c>
      <c r="F32" s="846">
        <v>23279</v>
      </c>
      <c r="G32" s="829">
        <v>146077</v>
      </c>
    </row>
    <row r="33" spans="1:7">
      <c r="A33" s="830">
        <f>A32+1</f>
        <v>26</v>
      </c>
      <c r="B33" s="830" t="s">
        <v>255</v>
      </c>
      <c r="C33" s="830"/>
      <c r="D33" s="830"/>
      <c r="E33" s="860">
        <v>387054</v>
      </c>
      <c r="F33" s="830"/>
      <c r="G33" s="861">
        <v>387054</v>
      </c>
    </row>
    <row r="34" spans="1:7">
      <c r="A34" s="826">
        <v>26</v>
      </c>
      <c r="B34" s="862" t="s">
        <v>256</v>
      </c>
      <c r="C34" s="863"/>
      <c r="D34" s="863"/>
      <c r="E34" s="863">
        <v>193405</v>
      </c>
      <c r="F34" s="863">
        <v>0</v>
      </c>
      <c r="G34" s="864">
        <v>193405</v>
      </c>
    </row>
    <row r="35" spans="1:7">
      <c r="A35" s="830">
        <v>27</v>
      </c>
      <c r="B35" s="865" t="s">
        <v>257</v>
      </c>
      <c r="C35" s="866"/>
      <c r="D35" s="866"/>
      <c r="E35" s="866">
        <v>72300</v>
      </c>
      <c r="F35" s="866"/>
      <c r="G35" s="848">
        <v>72300</v>
      </c>
    </row>
    <row r="36" spans="1:7">
      <c r="A36" s="826">
        <v>28</v>
      </c>
      <c r="B36" s="846" t="s">
        <v>258</v>
      </c>
      <c r="C36" s="846"/>
      <c r="D36" s="846"/>
      <c r="E36" s="846">
        <v>0</v>
      </c>
      <c r="F36" s="846"/>
      <c r="G36" s="846">
        <v>0</v>
      </c>
    </row>
    <row r="37" spans="1:7">
      <c r="A37" s="830">
        <v>29</v>
      </c>
      <c r="B37" s="832" t="s">
        <v>259</v>
      </c>
      <c r="C37" s="832"/>
      <c r="D37" s="832"/>
      <c r="E37" s="832">
        <v>67186</v>
      </c>
      <c r="F37" s="832"/>
      <c r="G37" s="832">
        <v>67186</v>
      </c>
    </row>
    <row r="38" spans="1:7">
      <c r="A38" s="826">
        <v>30</v>
      </c>
      <c r="B38" s="828" t="s">
        <v>279</v>
      </c>
      <c r="C38" s="828"/>
      <c r="D38" s="828"/>
      <c r="E38" s="828">
        <v>4480</v>
      </c>
      <c r="F38" s="828"/>
      <c r="G38" s="828">
        <v>4480</v>
      </c>
    </row>
    <row r="39" spans="1:7">
      <c r="A39" s="830">
        <v>31</v>
      </c>
      <c r="B39" s="832" t="s">
        <v>260</v>
      </c>
      <c r="C39" s="867">
        <v>1971383</v>
      </c>
      <c r="D39" s="868">
        <v>318819</v>
      </c>
      <c r="E39" s="868">
        <v>298449</v>
      </c>
      <c r="F39" s="868">
        <v>39577</v>
      </c>
      <c r="G39" s="832">
        <v>2628228</v>
      </c>
    </row>
    <row r="40" spans="1:7">
      <c r="A40" s="828"/>
      <c r="B40" s="846" t="s">
        <v>232</v>
      </c>
      <c r="C40" s="846">
        <v>8416379</v>
      </c>
      <c r="D40" s="846">
        <v>318819</v>
      </c>
      <c r="E40" s="846">
        <v>15476338</v>
      </c>
      <c r="F40" s="846">
        <v>979813</v>
      </c>
      <c r="G40" s="846">
        <v>25191349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4"/>
  <dimension ref="A1:I46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282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24640</v>
      </c>
      <c r="F8" s="810"/>
      <c r="G8" s="811">
        <v>24640</v>
      </c>
    </row>
    <row r="9" spans="1:9">
      <c r="A9" s="812">
        <v>2</v>
      </c>
      <c r="B9" s="813" t="s">
        <v>233</v>
      </c>
      <c r="C9" s="814">
        <v>4876347</v>
      </c>
      <c r="D9" s="814"/>
      <c r="E9" s="814">
        <v>10870336</v>
      </c>
      <c r="F9" s="814">
        <v>481039</v>
      </c>
      <c r="G9" s="811">
        <v>16227722</v>
      </c>
    </row>
    <row r="10" spans="1:9">
      <c r="A10" s="808">
        <f t="shared" ref="A10:A31" si="0">A9+1</f>
        <v>3</v>
      </c>
      <c r="B10" s="809" t="s">
        <v>273</v>
      </c>
      <c r="C10" s="810">
        <v>720</v>
      </c>
      <c r="D10" s="810"/>
      <c r="E10" s="810">
        <v>16210</v>
      </c>
      <c r="F10" s="810"/>
      <c r="G10" s="811">
        <v>16930</v>
      </c>
    </row>
    <row r="11" spans="1:9">
      <c r="A11" s="812">
        <f t="shared" si="0"/>
        <v>4</v>
      </c>
      <c r="B11" s="813" t="s">
        <v>234</v>
      </c>
      <c r="C11" s="814">
        <v>413239</v>
      </c>
      <c r="D11" s="814"/>
      <c r="E11" s="814">
        <v>407879</v>
      </c>
      <c r="F11" s="814">
        <v>5276</v>
      </c>
      <c r="G11" s="811">
        <v>826394</v>
      </c>
    </row>
    <row r="12" spans="1:9">
      <c r="A12" s="808">
        <f t="shared" si="0"/>
        <v>5</v>
      </c>
      <c r="B12" s="809" t="s">
        <v>235</v>
      </c>
      <c r="C12" s="810"/>
      <c r="D12" s="810"/>
      <c r="E12" s="810">
        <v>165200</v>
      </c>
      <c r="F12" s="810">
        <v>35382</v>
      </c>
      <c r="G12" s="811">
        <v>200582</v>
      </c>
    </row>
    <row r="13" spans="1:9">
      <c r="A13" s="812">
        <f t="shared" si="0"/>
        <v>6</v>
      </c>
      <c r="B13" s="813" t="s">
        <v>236</v>
      </c>
      <c r="C13" s="814"/>
      <c r="D13" s="814"/>
      <c r="E13" s="814">
        <v>33777</v>
      </c>
      <c r="F13" s="814">
        <v>350</v>
      </c>
      <c r="G13" s="811">
        <v>34127</v>
      </c>
    </row>
    <row r="14" spans="1:9">
      <c r="A14" s="808">
        <f t="shared" si="0"/>
        <v>7</v>
      </c>
      <c r="B14" s="809" t="s">
        <v>237</v>
      </c>
      <c r="C14" s="810">
        <v>1076861</v>
      </c>
      <c r="D14" s="810"/>
      <c r="E14" s="810">
        <v>1626783</v>
      </c>
      <c r="F14" s="810">
        <v>87867</v>
      </c>
      <c r="G14" s="811">
        <v>2791511</v>
      </c>
    </row>
    <row r="15" spans="1:9">
      <c r="A15" s="812">
        <f t="shared" si="0"/>
        <v>8</v>
      </c>
      <c r="B15" s="813" t="s">
        <v>239</v>
      </c>
      <c r="C15" s="814"/>
      <c r="D15" s="814"/>
      <c r="E15" s="814">
        <v>587902</v>
      </c>
      <c r="F15" s="814">
        <v>204085</v>
      </c>
      <c r="G15" s="811">
        <v>791987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141651</v>
      </c>
      <c r="F16" s="810"/>
      <c r="G16" s="811">
        <v>141651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40700</v>
      </c>
      <c r="F17" s="814">
        <v>98364</v>
      </c>
      <c r="G17" s="811">
        <v>139064</v>
      </c>
    </row>
    <row r="18" spans="1:7">
      <c r="A18" s="808">
        <f t="shared" si="0"/>
        <v>11</v>
      </c>
      <c r="B18" s="809" t="s">
        <v>281</v>
      </c>
      <c r="C18" s="810"/>
      <c r="D18" s="810"/>
      <c r="E18" s="810">
        <v>0</v>
      </c>
      <c r="F18" s="810"/>
      <c r="G18" s="811">
        <v>0</v>
      </c>
    </row>
    <row r="19" spans="1:7">
      <c r="A19" s="812">
        <f t="shared" si="0"/>
        <v>12</v>
      </c>
      <c r="B19" s="813" t="s">
        <v>280</v>
      </c>
      <c r="C19" s="814"/>
      <c r="D19" s="814"/>
      <c r="E19" s="814">
        <v>872080</v>
      </c>
      <c r="F19" s="814"/>
      <c r="G19" s="811">
        <v>872080</v>
      </c>
    </row>
    <row r="20" spans="1:7">
      <c r="A20" s="808">
        <f t="shared" si="0"/>
        <v>13</v>
      </c>
      <c r="B20" s="809" t="s">
        <v>243</v>
      </c>
      <c r="C20" s="810"/>
      <c r="D20" s="810"/>
      <c r="E20" s="810">
        <v>103074</v>
      </c>
      <c r="F20" s="810">
        <v>5725</v>
      </c>
      <c r="G20" s="811">
        <v>108799</v>
      </c>
    </row>
    <row r="21" spans="1:7">
      <c r="A21" s="812">
        <f t="shared" si="0"/>
        <v>14</v>
      </c>
      <c r="B21" s="813" t="s">
        <v>244</v>
      </c>
      <c r="C21" s="814"/>
      <c r="D21" s="814"/>
      <c r="E21" s="814"/>
      <c r="F21" s="814">
        <v>5600</v>
      </c>
      <c r="G21" s="811">
        <v>5600</v>
      </c>
    </row>
    <row r="22" spans="1:7">
      <c r="A22" s="808">
        <f t="shared" si="0"/>
        <v>15</v>
      </c>
      <c r="B22" s="809" t="s">
        <v>276</v>
      </c>
      <c r="C22" s="810">
        <v>11673</v>
      </c>
      <c r="D22" s="810"/>
      <c r="E22" s="810"/>
      <c r="F22" s="810"/>
      <c r="G22" s="811">
        <v>11673</v>
      </c>
    </row>
    <row r="23" spans="1:7">
      <c r="A23" s="812">
        <f t="shared" si="0"/>
        <v>16</v>
      </c>
      <c r="B23" s="813" t="s">
        <v>245</v>
      </c>
      <c r="C23" s="814"/>
      <c r="D23" s="814"/>
      <c r="E23" s="814">
        <v>19930</v>
      </c>
      <c r="F23" s="814"/>
      <c r="G23" s="811">
        <v>19930</v>
      </c>
    </row>
    <row r="24" spans="1:7">
      <c r="A24" s="808">
        <f t="shared" si="0"/>
        <v>17</v>
      </c>
      <c r="B24" s="809" t="s">
        <v>246</v>
      </c>
      <c r="C24" s="810"/>
      <c r="D24" s="810"/>
      <c r="E24" s="810">
        <v>810027</v>
      </c>
      <c r="F24" s="810">
        <v>5993</v>
      </c>
      <c r="G24" s="811">
        <v>816020</v>
      </c>
    </row>
    <row r="25" spans="1:7">
      <c r="A25" s="812">
        <f t="shared" si="0"/>
        <v>18</v>
      </c>
      <c r="B25" s="813" t="s">
        <v>247</v>
      </c>
      <c r="C25" s="814"/>
      <c r="D25" s="814"/>
      <c r="E25" s="814">
        <v>118730</v>
      </c>
      <c r="F25" s="814">
        <v>6683</v>
      </c>
      <c r="G25" s="811">
        <v>125413</v>
      </c>
    </row>
    <row r="26" spans="1:7">
      <c r="A26" s="808">
        <f t="shared" si="0"/>
        <v>19</v>
      </c>
      <c r="B26" s="809" t="s">
        <v>261</v>
      </c>
      <c r="C26" s="810"/>
      <c r="D26" s="810"/>
      <c r="E26" s="810">
        <v>123440</v>
      </c>
      <c r="F26" s="810"/>
      <c r="G26" s="811">
        <v>123440</v>
      </c>
    </row>
    <row r="27" spans="1:7">
      <c r="A27" s="812">
        <f t="shared" si="0"/>
        <v>20</v>
      </c>
      <c r="B27" s="813" t="s">
        <v>250</v>
      </c>
      <c r="C27" s="814"/>
      <c r="D27" s="814"/>
      <c r="E27" s="814">
        <v>54002</v>
      </c>
      <c r="F27" s="814"/>
      <c r="G27" s="811">
        <v>54002</v>
      </c>
    </row>
    <row r="28" spans="1:7">
      <c r="A28" s="808">
        <f t="shared" si="0"/>
        <v>21</v>
      </c>
      <c r="B28" s="809" t="s">
        <v>277</v>
      </c>
      <c r="C28" s="810"/>
      <c r="D28" s="810"/>
      <c r="E28" s="810">
        <v>7500</v>
      </c>
      <c r="F28" s="810"/>
      <c r="G28" s="811">
        <v>7500</v>
      </c>
    </row>
    <row r="29" spans="1:7">
      <c r="A29" s="812">
        <f t="shared" si="0"/>
        <v>22</v>
      </c>
      <c r="B29" s="813" t="s">
        <v>251</v>
      </c>
      <c r="C29" s="814">
        <v>1328</v>
      </c>
      <c r="D29" s="814"/>
      <c r="E29" s="814"/>
      <c r="F29" s="814"/>
      <c r="G29" s="811">
        <v>1328</v>
      </c>
    </row>
    <row r="30" spans="1:7">
      <c r="A30" s="808">
        <f t="shared" si="0"/>
        <v>23</v>
      </c>
      <c r="B30" s="809" t="s">
        <v>252</v>
      </c>
      <c r="C30" s="810"/>
      <c r="D30" s="810"/>
      <c r="E30" s="810">
        <v>409279</v>
      </c>
      <c r="F30" s="810">
        <v>13768</v>
      </c>
      <c r="G30" s="811">
        <v>423047</v>
      </c>
    </row>
    <row r="31" spans="1:7">
      <c r="A31" s="812">
        <f t="shared" si="0"/>
        <v>24</v>
      </c>
      <c r="B31" s="813" t="s">
        <v>278</v>
      </c>
      <c r="C31" s="814"/>
      <c r="D31" s="814"/>
      <c r="E31" s="814">
        <v>4340</v>
      </c>
      <c r="F31" s="814"/>
      <c r="G31" s="811">
        <v>4340</v>
      </c>
    </row>
    <row r="32" spans="1:7">
      <c r="A32" s="808">
        <v>25</v>
      </c>
      <c r="B32" s="851" t="s">
        <v>253</v>
      </c>
      <c r="C32" s="840"/>
      <c r="D32" s="840"/>
      <c r="E32" s="840">
        <v>4250</v>
      </c>
      <c r="F32" s="840"/>
      <c r="G32" s="811">
        <v>4250</v>
      </c>
    </row>
    <row r="33" spans="1:7">
      <c r="A33" s="812">
        <f>A32+1</f>
        <v>26</v>
      </c>
      <c r="B33" s="812" t="s">
        <v>254</v>
      </c>
      <c r="C33" s="812"/>
      <c r="D33" s="812"/>
      <c r="E33" s="852">
        <v>146825</v>
      </c>
      <c r="F33" s="812">
        <v>22240</v>
      </c>
      <c r="G33" s="853">
        <v>169065</v>
      </c>
    </row>
    <row r="34" spans="1:7">
      <c r="A34" s="808">
        <v>26</v>
      </c>
      <c r="B34" s="854" t="s">
        <v>255</v>
      </c>
      <c r="C34" s="855"/>
      <c r="D34" s="855"/>
      <c r="E34" s="855">
        <v>340350</v>
      </c>
      <c r="F34" s="855"/>
      <c r="G34" s="856">
        <v>340350</v>
      </c>
    </row>
    <row r="35" spans="1:7">
      <c r="A35" s="812">
        <v>27</v>
      </c>
      <c r="B35" s="857" t="s">
        <v>256</v>
      </c>
      <c r="C35" s="858"/>
      <c r="D35" s="858"/>
      <c r="E35" s="858">
        <v>9064</v>
      </c>
      <c r="F35" s="858">
        <v>180602</v>
      </c>
      <c r="G35" s="842">
        <v>189666</v>
      </c>
    </row>
    <row r="36" spans="1:7">
      <c r="A36" s="808">
        <v>28</v>
      </c>
      <c r="B36" s="854" t="s">
        <v>257</v>
      </c>
      <c r="C36" s="855"/>
      <c r="D36" s="855"/>
      <c r="E36" s="855">
        <v>71100</v>
      </c>
      <c r="F36" s="855"/>
      <c r="G36" s="856">
        <v>71100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51315</v>
      </c>
      <c r="F38" s="855"/>
      <c r="G38" s="856">
        <v>51315</v>
      </c>
    </row>
    <row r="39" spans="1:7">
      <c r="A39" s="812">
        <v>31</v>
      </c>
      <c r="B39" s="857" t="s">
        <v>279</v>
      </c>
      <c r="C39" s="858"/>
      <c r="D39" s="858"/>
      <c r="E39" s="858">
        <v>3760</v>
      </c>
      <c r="F39" s="858"/>
      <c r="G39" s="842">
        <v>3760</v>
      </c>
    </row>
    <row r="40" spans="1:7">
      <c r="A40" s="808">
        <v>32</v>
      </c>
      <c r="B40" s="854" t="s">
        <v>260</v>
      </c>
      <c r="C40" s="855">
        <v>2089475</v>
      </c>
      <c r="D40" s="855">
        <v>347856</v>
      </c>
      <c r="E40" s="855">
        <v>301687</v>
      </c>
      <c r="F40" s="855">
        <v>36179</v>
      </c>
      <c r="G40" s="856">
        <v>2775197</v>
      </c>
    </row>
    <row r="41" spans="1:7">
      <c r="A41" s="812"/>
      <c r="B41" s="857" t="s">
        <v>262</v>
      </c>
      <c r="C41" s="858">
        <v>8469643</v>
      </c>
      <c r="D41" s="858">
        <v>347856</v>
      </c>
      <c r="E41" s="858">
        <v>17365831</v>
      </c>
      <c r="F41" s="858">
        <v>1189153</v>
      </c>
      <c r="G41" s="842">
        <v>27372483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5"/>
  <dimension ref="A1:I46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283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25680</v>
      </c>
      <c r="F8" s="810"/>
      <c r="G8" s="811">
        <v>25680</v>
      </c>
    </row>
    <row r="9" spans="1:9">
      <c r="A9" s="812">
        <v>2</v>
      </c>
      <c r="B9" s="813" t="s">
        <v>233</v>
      </c>
      <c r="C9" s="814">
        <v>4911864</v>
      </c>
      <c r="D9" s="814"/>
      <c r="E9" s="814">
        <v>9948342</v>
      </c>
      <c r="F9" s="814">
        <v>489743</v>
      </c>
      <c r="G9" s="811">
        <v>15349949</v>
      </c>
    </row>
    <row r="10" spans="1:9">
      <c r="A10" s="808">
        <v>3</v>
      </c>
      <c r="B10" s="809" t="s">
        <v>273</v>
      </c>
      <c r="C10" s="810">
        <v>769</v>
      </c>
      <c r="D10" s="810"/>
      <c r="E10" s="810">
        <v>17714</v>
      </c>
      <c r="F10" s="810"/>
      <c r="G10" s="811">
        <v>18483</v>
      </c>
    </row>
    <row r="11" spans="1:9">
      <c r="A11" s="812">
        <v>4</v>
      </c>
      <c r="B11" s="813" t="s">
        <v>234</v>
      </c>
      <c r="C11" s="814">
        <v>428827</v>
      </c>
      <c r="D11" s="814"/>
      <c r="E11" s="814">
        <v>415386</v>
      </c>
      <c r="F11" s="814">
        <v>5751</v>
      </c>
      <c r="G11" s="811">
        <v>849964</v>
      </c>
    </row>
    <row r="12" spans="1:9">
      <c r="A12" s="808">
        <v>5</v>
      </c>
      <c r="B12" s="809" t="s">
        <v>235</v>
      </c>
      <c r="C12" s="810"/>
      <c r="D12" s="810"/>
      <c r="E12" s="810">
        <v>184000</v>
      </c>
      <c r="F12" s="810">
        <v>43752</v>
      </c>
      <c r="G12" s="811">
        <v>227752</v>
      </c>
    </row>
    <row r="13" spans="1:9">
      <c r="A13" s="812">
        <v>6</v>
      </c>
      <c r="B13" s="813" t="s">
        <v>236</v>
      </c>
      <c r="C13" s="814"/>
      <c r="D13" s="814"/>
      <c r="E13" s="814">
        <v>41874</v>
      </c>
      <c r="F13" s="814">
        <v>168</v>
      </c>
      <c r="G13" s="811">
        <v>42042</v>
      </c>
    </row>
    <row r="14" spans="1:9">
      <c r="A14" s="808">
        <v>7</v>
      </c>
      <c r="B14" s="809" t="s">
        <v>237</v>
      </c>
      <c r="C14" s="810">
        <v>1146252</v>
      </c>
      <c r="D14" s="810"/>
      <c r="E14" s="810">
        <v>1522979</v>
      </c>
      <c r="F14" s="810">
        <v>84605</v>
      </c>
      <c r="G14" s="811">
        <v>2753836</v>
      </c>
    </row>
    <row r="15" spans="1:9">
      <c r="A15" s="812">
        <v>8</v>
      </c>
      <c r="B15" s="813" t="s">
        <v>239</v>
      </c>
      <c r="C15" s="814"/>
      <c r="D15" s="814"/>
      <c r="E15" s="814">
        <v>580961</v>
      </c>
      <c r="F15" s="814">
        <v>175614</v>
      </c>
      <c r="G15" s="811">
        <v>756575</v>
      </c>
    </row>
    <row r="16" spans="1:9">
      <c r="A16" s="808">
        <v>9</v>
      </c>
      <c r="B16" s="809" t="s">
        <v>241</v>
      </c>
      <c r="C16" s="810"/>
      <c r="D16" s="810"/>
      <c r="E16" s="810">
        <v>144751</v>
      </c>
      <c r="F16" s="810"/>
      <c r="G16" s="811">
        <v>144751</v>
      </c>
    </row>
    <row r="17" spans="1:7">
      <c r="A17" s="812">
        <v>10</v>
      </c>
      <c r="B17" s="813" t="s">
        <v>242</v>
      </c>
      <c r="C17" s="814"/>
      <c r="D17" s="814"/>
      <c r="E17" s="814">
        <v>35240</v>
      </c>
      <c r="F17" s="814">
        <v>95292</v>
      </c>
      <c r="G17" s="811">
        <v>130532</v>
      </c>
    </row>
    <row r="18" spans="1:7">
      <c r="A18" s="808">
        <v>11</v>
      </c>
      <c r="B18" s="809" t="s">
        <v>281</v>
      </c>
      <c r="C18" s="810"/>
      <c r="D18" s="810"/>
      <c r="E18" s="810">
        <v>440</v>
      </c>
      <c r="F18" s="810"/>
      <c r="G18" s="811">
        <v>440</v>
      </c>
    </row>
    <row r="19" spans="1:7">
      <c r="A19" s="812">
        <v>12</v>
      </c>
      <c r="B19" s="813" t="s">
        <v>280</v>
      </c>
      <c r="C19" s="814"/>
      <c r="D19" s="814"/>
      <c r="E19" s="814">
        <v>781640</v>
      </c>
      <c r="F19" s="814"/>
      <c r="G19" s="811">
        <v>781640</v>
      </c>
    </row>
    <row r="20" spans="1:7">
      <c r="A20" s="808">
        <v>13</v>
      </c>
      <c r="B20" s="809" t="s">
        <v>243</v>
      </c>
      <c r="C20" s="810"/>
      <c r="D20" s="810"/>
      <c r="E20" s="810">
        <v>99073</v>
      </c>
      <c r="F20" s="810">
        <v>4801</v>
      </c>
      <c r="G20" s="811">
        <v>103874</v>
      </c>
    </row>
    <row r="21" spans="1:7">
      <c r="A21" s="812">
        <v>14</v>
      </c>
      <c r="B21" s="813" t="s">
        <v>244</v>
      </c>
      <c r="C21" s="814"/>
      <c r="D21" s="814"/>
      <c r="E21" s="814"/>
      <c r="F21" s="814">
        <v>3280</v>
      </c>
      <c r="G21" s="811">
        <v>3280</v>
      </c>
    </row>
    <row r="22" spans="1:7">
      <c r="A22" s="808">
        <v>15</v>
      </c>
      <c r="B22" s="809" t="s">
        <v>276</v>
      </c>
      <c r="C22" s="810">
        <v>58696</v>
      </c>
      <c r="D22" s="810"/>
      <c r="E22" s="810"/>
      <c r="F22" s="810"/>
      <c r="G22" s="811">
        <v>58696</v>
      </c>
    </row>
    <row r="23" spans="1:7">
      <c r="A23" s="812">
        <v>16</v>
      </c>
      <c r="B23" s="813" t="s">
        <v>245</v>
      </c>
      <c r="C23" s="814"/>
      <c r="D23" s="814"/>
      <c r="E23" s="814">
        <v>17697</v>
      </c>
      <c r="F23" s="814"/>
      <c r="G23" s="811">
        <v>17697</v>
      </c>
    </row>
    <row r="24" spans="1:7">
      <c r="A24" s="808">
        <v>17</v>
      </c>
      <c r="B24" s="809" t="s">
        <v>246</v>
      </c>
      <c r="C24" s="810"/>
      <c r="D24" s="810"/>
      <c r="E24" s="810">
        <v>746837</v>
      </c>
      <c r="F24" s="810">
        <v>6788</v>
      </c>
      <c r="G24" s="811">
        <v>753625</v>
      </c>
    </row>
    <row r="25" spans="1:7">
      <c r="A25" s="812">
        <v>18</v>
      </c>
      <c r="B25" s="813" t="s">
        <v>247</v>
      </c>
      <c r="C25" s="814"/>
      <c r="D25" s="814"/>
      <c r="E25" s="814">
        <v>105939</v>
      </c>
      <c r="F25" s="814">
        <v>7324</v>
      </c>
      <c r="G25" s="811">
        <v>113263</v>
      </c>
    </row>
    <row r="26" spans="1:7">
      <c r="A26" s="808">
        <v>19</v>
      </c>
      <c r="B26" s="809" t="s">
        <v>261</v>
      </c>
      <c r="C26" s="810"/>
      <c r="D26" s="810"/>
      <c r="E26" s="810">
        <v>145760</v>
      </c>
      <c r="F26" s="810"/>
      <c r="G26" s="811">
        <v>145760</v>
      </c>
    </row>
    <row r="27" spans="1:7">
      <c r="A27" s="812">
        <v>20</v>
      </c>
      <c r="B27" s="813" t="s">
        <v>250</v>
      </c>
      <c r="C27" s="814"/>
      <c r="D27" s="814"/>
      <c r="E27" s="814">
        <v>54000</v>
      </c>
      <c r="F27" s="814"/>
      <c r="G27" s="811">
        <v>54000</v>
      </c>
    </row>
    <row r="28" spans="1:7">
      <c r="A28" s="808">
        <v>21</v>
      </c>
      <c r="B28" s="809" t="s">
        <v>277</v>
      </c>
      <c r="C28" s="810"/>
      <c r="D28" s="810"/>
      <c r="E28" s="810">
        <v>6480</v>
      </c>
      <c r="F28" s="810"/>
      <c r="G28" s="811">
        <v>6480</v>
      </c>
    </row>
    <row r="29" spans="1:7">
      <c r="A29" s="812">
        <v>22</v>
      </c>
      <c r="B29" s="813" t="s">
        <v>251</v>
      </c>
      <c r="C29" s="814">
        <v>1308</v>
      </c>
      <c r="D29" s="814"/>
      <c r="E29" s="814"/>
      <c r="F29" s="814"/>
      <c r="G29" s="811">
        <v>1308</v>
      </c>
    </row>
    <row r="30" spans="1:7">
      <c r="A30" s="808">
        <v>23</v>
      </c>
      <c r="B30" s="809" t="s">
        <v>252</v>
      </c>
      <c r="C30" s="810"/>
      <c r="D30" s="810"/>
      <c r="E30" s="810">
        <v>445679</v>
      </c>
      <c r="F30" s="810">
        <v>8904</v>
      </c>
      <c r="G30" s="811">
        <v>454583</v>
      </c>
    </row>
    <row r="31" spans="1:7">
      <c r="A31" s="812">
        <v>24</v>
      </c>
      <c r="B31" s="813" t="s">
        <v>278</v>
      </c>
      <c r="C31" s="814"/>
      <c r="D31" s="814"/>
      <c r="E31" s="814">
        <v>3440</v>
      </c>
      <c r="F31" s="814"/>
      <c r="G31" s="811">
        <v>3440</v>
      </c>
    </row>
    <row r="32" spans="1:7">
      <c r="A32" s="808">
        <v>25</v>
      </c>
      <c r="B32" s="851" t="s">
        <v>253</v>
      </c>
      <c r="C32" s="840"/>
      <c r="D32" s="840"/>
      <c r="E32" s="840">
        <v>4600</v>
      </c>
      <c r="F32" s="840"/>
      <c r="G32" s="811">
        <v>4600</v>
      </c>
    </row>
    <row r="33" spans="1:7">
      <c r="A33" s="812">
        <v>26</v>
      </c>
      <c r="B33" s="869" t="s">
        <v>254</v>
      </c>
      <c r="C33" s="812"/>
      <c r="D33" s="812"/>
      <c r="E33" s="852">
        <v>135520</v>
      </c>
      <c r="F33" s="812">
        <v>21430</v>
      </c>
      <c r="G33" s="853">
        <v>156950</v>
      </c>
    </row>
    <row r="34" spans="1:7">
      <c r="A34" s="808">
        <v>26</v>
      </c>
      <c r="B34" s="854" t="s">
        <v>255</v>
      </c>
      <c r="C34" s="855"/>
      <c r="D34" s="855"/>
      <c r="E34" s="855">
        <v>337856</v>
      </c>
      <c r="F34" s="855"/>
      <c r="G34" s="856">
        <v>337856</v>
      </c>
    </row>
    <row r="35" spans="1:7">
      <c r="A35" s="812">
        <v>27</v>
      </c>
      <c r="B35" s="857" t="s">
        <v>256</v>
      </c>
      <c r="C35" s="858"/>
      <c r="D35" s="858"/>
      <c r="E35" s="858">
        <v>8798</v>
      </c>
      <c r="F35" s="858">
        <v>186292</v>
      </c>
      <c r="G35" s="842">
        <v>195090</v>
      </c>
    </row>
    <row r="36" spans="1:7">
      <c r="A36" s="808">
        <v>28</v>
      </c>
      <c r="B36" s="854" t="s">
        <v>257</v>
      </c>
      <c r="C36" s="855"/>
      <c r="D36" s="855"/>
      <c r="E36" s="855">
        <v>61800</v>
      </c>
      <c r="F36" s="855"/>
      <c r="G36" s="856">
        <v>61800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45927</v>
      </c>
      <c r="F38" s="855"/>
      <c r="G38" s="856">
        <v>45927</v>
      </c>
    </row>
    <row r="39" spans="1:7">
      <c r="A39" s="812">
        <v>31</v>
      </c>
      <c r="B39" s="857" t="s">
        <v>279</v>
      </c>
      <c r="C39" s="858"/>
      <c r="D39" s="858"/>
      <c r="E39" s="858">
        <v>3170</v>
      </c>
      <c r="F39" s="858"/>
      <c r="G39" s="842">
        <v>3170</v>
      </c>
    </row>
    <row r="40" spans="1:7">
      <c r="A40" s="808">
        <v>32</v>
      </c>
      <c r="B40" s="854" t="s">
        <v>260</v>
      </c>
      <c r="C40" s="855">
        <v>1959315</v>
      </c>
      <c r="D40" s="855">
        <v>359806</v>
      </c>
      <c r="E40" s="855">
        <v>293122</v>
      </c>
      <c r="F40" s="855">
        <v>23402</v>
      </c>
      <c r="G40" s="856">
        <v>2635645</v>
      </c>
    </row>
    <row r="41" spans="1:7">
      <c r="A41" s="812"/>
      <c r="B41" s="841" t="s">
        <v>262</v>
      </c>
      <c r="C41" s="842">
        <v>8507031</v>
      </c>
      <c r="D41" s="842">
        <v>359806</v>
      </c>
      <c r="E41" s="842">
        <v>16189025</v>
      </c>
      <c r="F41" s="842">
        <v>1157146</v>
      </c>
      <c r="G41" s="842">
        <v>26213008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6"/>
  <dimension ref="A1:I46"/>
  <sheetViews>
    <sheetView workbookViewId="0">
      <selection activeCell="B4" sqref="B4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284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22720</v>
      </c>
      <c r="F8" s="810"/>
      <c r="G8" s="811">
        <v>22720</v>
      </c>
    </row>
    <row r="9" spans="1:9">
      <c r="A9" s="812">
        <v>2</v>
      </c>
      <c r="B9" s="813" t="s">
        <v>233</v>
      </c>
      <c r="C9" s="814">
        <v>3661099</v>
      </c>
      <c r="D9" s="814"/>
      <c r="E9" s="814">
        <v>7441788</v>
      </c>
      <c r="F9" s="814">
        <v>353504</v>
      </c>
      <c r="G9" s="811">
        <v>11456391</v>
      </c>
    </row>
    <row r="10" spans="1:9">
      <c r="A10" s="808">
        <f t="shared" ref="A10:A33" si="0">A9+1</f>
        <v>3</v>
      </c>
      <c r="B10" s="809" t="s">
        <v>273</v>
      </c>
      <c r="C10" s="810">
        <v>730</v>
      </c>
      <c r="D10" s="810"/>
      <c r="E10" s="810">
        <v>17429</v>
      </c>
      <c r="F10" s="810"/>
      <c r="G10" s="811">
        <v>18159</v>
      </c>
    </row>
    <row r="11" spans="1:9">
      <c r="A11" s="812">
        <f t="shared" si="0"/>
        <v>4</v>
      </c>
      <c r="B11" s="813" t="s">
        <v>234</v>
      </c>
      <c r="C11" s="814">
        <v>307271</v>
      </c>
      <c r="D11" s="814"/>
      <c r="E11" s="814">
        <v>301950</v>
      </c>
      <c r="F11" s="814">
        <v>5468</v>
      </c>
      <c r="G11" s="811">
        <v>614689</v>
      </c>
    </row>
    <row r="12" spans="1:9">
      <c r="A12" s="808">
        <f t="shared" si="0"/>
        <v>5</v>
      </c>
      <c r="B12" s="809" t="s">
        <v>235</v>
      </c>
      <c r="C12" s="810"/>
      <c r="D12" s="810"/>
      <c r="E12" s="810">
        <v>108560</v>
      </c>
      <c r="F12" s="810">
        <v>34940</v>
      </c>
      <c r="G12" s="811">
        <v>143500</v>
      </c>
    </row>
    <row r="13" spans="1:9">
      <c r="A13" s="812">
        <f t="shared" si="0"/>
        <v>6</v>
      </c>
      <c r="B13" s="813" t="s">
        <v>236</v>
      </c>
      <c r="C13" s="814"/>
      <c r="D13" s="814"/>
      <c r="E13" s="814">
        <v>21665</v>
      </c>
      <c r="F13" s="814">
        <v>178</v>
      </c>
      <c r="G13" s="811">
        <v>21843</v>
      </c>
    </row>
    <row r="14" spans="1:9">
      <c r="A14" s="808">
        <f t="shared" si="0"/>
        <v>7</v>
      </c>
      <c r="B14" s="809" t="s">
        <v>237</v>
      </c>
      <c r="C14" s="810">
        <v>817228</v>
      </c>
      <c r="D14" s="810"/>
      <c r="E14" s="810">
        <v>1137436</v>
      </c>
      <c r="F14" s="810">
        <v>73896</v>
      </c>
      <c r="G14" s="811">
        <v>2028560</v>
      </c>
    </row>
    <row r="15" spans="1:9">
      <c r="A15" s="812">
        <f t="shared" si="0"/>
        <v>8</v>
      </c>
      <c r="B15" s="813" t="s">
        <v>239</v>
      </c>
      <c r="C15" s="814"/>
      <c r="D15" s="814"/>
      <c r="E15" s="814">
        <v>425936</v>
      </c>
      <c r="F15" s="814">
        <v>161458</v>
      </c>
      <c r="G15" s="811">
        <v>587394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77374</v>
      </c>
      <c r="F16" s="810"/>
      <c r="G16" s="811">
        <v>77374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25560</v>
      </c>
      <c r="F17" s="814">
        <v>81657</v>
      </c>
      <c r="G17" s="811">
        <v>107217</v>
      </c>
    </row>
    <row r="18" spans="1:7">
      <c r="A18" s="808">
        <f t="shared" si="0"/>
        <v>11</v>
      </c>
      <c r="B18" s="809" t="s">
        <v>281</v>
      </c>
      <c r="C18" s="810"/>
      <c r="D18" s="810"/>
      <c r="E18" s="810">
        <v>440</v>
      </c>
      <c r="F18" s="810"/>
      <c r="G18" s="811">
        <v>440</v>
      </c>
    </row>
    <row r="19" spans="1:7">
      <c r="A19" s="812">
        <f t="shared" si="0"/>
        <v>12</v>
      </c>
      <c r="B19" s="813" t="s">
        <v>280</v>
      </c>
      <c r="C19" s="814"/>
      <c r="D19" s="814"/>
      <c r="E19" s="814">
        <v>635600</v>
      </c>
      <c r="F19" s="814"/>
      <c r="G19" s="811">
        <v>635600</v>
      </c>
    </row>
    <row r="20" spans="1:7">
      <c r="A20" s="808">
        <f t="shared" si="0"/>
        <v>13</v>
      </c>
      <c r="B20" s="809" t="s">
        <v>243</v>
      </c>
      <c r="C20" s="810"/>
      <c r="D20" s="810"/>
      <c r="E20" s="810">
        <v>75111</v>
      </c>
      <c r="F20" s="810">
        <v>3930</v>
      </c>
      <c r="G20" s="811">
        <v>79041</v>
      </c>
    </row>
    <row r="21" spans="1:7">
      <c r="A21" s="812">
        <f t="shared" si="0"/>
        <v>14</v>
      </c>
      <c r="B21" s="813" t="s">
        <v>244</v>
      </c>
      <c r="C21" s="814"/>
      <c r="D21" s="814"/>
      <c r="E21" s="814"/>
      <c r="F21" s="814">
        <v>3200</v>
      </c>
      <c r="G21" s="811">
        <v>3200</v>
      </c>
    </row>
    <row r="22" spans="1:7">
      <c r="A22" s="808">
        <f t="shared" si="0"/>
        <v>15</v>
      </c>
      <c r="B22" s="809" t="s">
        <v>276</v>
      </c>
      <c r="C22" s="810">
        <v>57230</v>
      </c>
      <c r="D22" s="810"/>
      <c r="E22" s="810"/>
      <c r="F22" s="810"/>
      <c r="G22" s="811">
        <v>57230</v>
      </c>
    </row>
    <row r="23" spans="1:7">
      <c r="A23" s="812">
        <f t="shared" si="0"/>
        <v>16</v>
      </c>
      <c r="B23" s="813" t="s">
        <v>245</v>
      </c>
      <c r="C23" s="814"/>
      <c r="D23" s="814"/>
      <c r="E23" s="814">
        <v>12246</v>
      </c>
      <c r="F23" s="814"/>
      <c r="G23" s="811">
        <v>12246</v>
      </c>
    </row>
    <row r="24" spans="1:7">
      <c r="A24" s="808">
        <f t="shared" si="0"/>
        <v>17</v>
      </c>
      <c r="B24" s="809" t="s">
        <v>246</v>
      </c>
      <c r="C24" s="810"/>
      <c r="D24" s="810"/>
      <c r="E24" s="810">
        <v>571411</v>
      </c>
      <c r="F24" s="810">
        <v>5372</v>
      </c>
      <c r="G24" s="811">
        <v>576783</v>
      </c>
    </row>
    <row r="25" spans="1:7">
      <c r="A25" s="812">
        <f t="shared" si="0"/>
        <v>18</v>
      </c>
      <c r="B25" s="813" t="s">
        <v>247</v>
      </c>
      <c r="C25" s="814"/>
      <c r="D25" s="814"/>
      <c r="E25" s="814">
        <v>101811</v>
      </c>
      <c r="F25" s="814">
        <v>5796</v>
      </c>
      <c r="G25" s="811">
        <v>107607</v>
      </c>
    </row>
    <row r="26" spans="1:7">
      <c r="A26" s="808">
        <f t="shared" si="0"/>
        <v>19</v>
      </c>
      <c r="B26" s="809" t="s">
        <v>261</v>
      </c>
      <c r="C26" s="810"/>
      <c r="D26" s="810"/>
      <c r="E26" s="810">
        <v>108640</v>
      </c>
      <c r="F26" s="810"/>
      <c r="G26" s="811">
        <v>108640</v>
      </c>
    </row>
    <row r="27" spans="1:7">
      <c r="A27" s="812">
        <f t="shared" si="0"/>
        <v>20</v>
      </c>
      <c r="B27" s="813" t="s">
        <v>250</v>
      </c>
      <c r="C27" s="814"/>
      <c r="D27" s="814"/>
      <c r="E27" s="814">
        <v>46819</v>
      </c>
      <c r="F27" s="814"/>
      <c r="G27" s="811">
        <v>46819</v>
      </c>
    </row>
    <row r="28" spans="1:7">
      <c r="A28" s="808">
        <f t="shared" si="0"/>
        <v>21</v>
      </c>
      <c r="B28" s="809" t="s">
        <v>277</v>
      </c>
      <c r="C28" s="810"/>
      <c r="D28" s="810"/>
      <c r="E28" s="810">
        <v>4680</v>
      </c>
      <c r="F28" s="810"/>
      <c r="G28" s="811">
        <v>4680</v>
      </c>
    </row>
    <row r="29" spans="1:7">
      <c r="A29" s="812">
        <f t="shared" si="0"/>
        <v>22</v>
      </c>
      <c r="B29" s="813" t="s">
        <v>251</v>
      </c>
      <c r="C29" s="814">
        <v>1039</v>
      </c>
      <c r="D29" s="814"/>
      <c r="E29" s="814"/>
      <c r="F29" s="814"/>
      <c r="G29" s="811">
        <v>1039</v>
      </c>
    </row>
    <row r="30" spans="1:7">
      <c r="A30" s="808">
        <f t="shared" si="0"/>
        <v>23</v>
      </c>
      <c r="B30" s="809" t="s">
        <v>252</v>
      </c>
      <c r="C30" s="810"/>
      <c r="D30" s="810"/>
      <c r="E30" s="810">
        <v>337500</v>
      </c>
      <c r="F30" s="810">
        <v>14736</v>
      </c>
      <c r="G30" s="811">
        <v>352236</v>
      </c>
    </row>
    <row r="31" spans="1:7">
      <c r="A31" s="812">
        <f t="shared" si="0"/>
        <v>24</v>
      </c>
      <c r="B31" s="813" t="s">
        <v>278</v>
      </c>
      <c r="C31" s="814"/>
      <c r="D31" s="814"/>
      <c r="E31" s="814">
        <v>3020</v>
      </c>
      <c r="F31" s="814"/>
      <c r="G31" s="811">
        <v>3020</v>
      </c>
    </row>
    <row r="32" spans="1:7">
      <c r="A32" s="808">
        <v>25</v>
      </c>
      <c r="B32" s="851" t="s">
        <v>253</v>
      </c>
      <c r="C32" s="840"/>
      <c r="D32" s="840"/>
      <c r="E32" s="840">
        <v>2500</v>
      </c>
      <c r="F32" s="840"/>
      <c r="G32" s="811">
        <v>2500</v>
      </c>
    </row>
    <row r="33" spans="1:7">
      <c r="A33" s="812">
        <f t="shared" si="0"/>
        <v>26</v>
      </c>
      <c r="B33" s="869" t="s">
        <v>254</v>
      </c>
      <c r="C33" s="812"/>
      <c r="D33" s="812"/>
      <c r="E33" s="852">
        <v>65736</v>
      </c>
      <c r="F33" s="812">
        <v>16592</v>
      </c>
      <c r="G33" s="853">
        <v>82328</v>
      </c>
    </row>
    <row r="34" spans="1:7">
      <c r="A34" s="808">
        <v>26</v>
      </c>
      <c r="B34" s="854" t="s">
        <v>255</v>
      </c>
      <c r="C34" s="855"/>
      <c r="D34" s="855"/>
      <c r="E34" s="855">
        <v>267896</v>
      </c>
      <c r="F34" s="855"/>
      <c r="G34" s="856">
        <v>267896</v>
      </c>
    </row>
    <row r="35" spans="1:7">
      <c r="A35" s="812">
        <v>27</v>
      </c>
      <c r="B35" s="857" t="s">
        <v>256</v>
      </c>
      <c r="C35" s="858"/>
      <c r="D35" s="858"/>
      <c r="E35" s="858">
        <v>190167</v>
      </c>
      <c r="F35" s="858">
        <v>0</v>
      </c>
      <c r="G35" s="842">
        <v>190167</v>
      </c>
    </row>
    <row r="36" spans="1:7">
      <c r="A36" s="808">
        <v>28</v>
      </c>
      <c r="B36" s="854" t="s">
        <v>257</v>
      </c>
      <c r="C36" s="855"/>
      <c r="D36" s="855"/>
      <c r="E36" s="855">
        <v>38400</v>
      </c>
      <c r="F36" s="855"/>
      <c r="G36" s="856">
        <v>38400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29322</v>
      </c>
      <c r="F38" s="855"/>
      <c r="G38" s="856">
        <v>29322</v>
      </c>
    </row>
    <row r="39" spans="1:7">
      <c r="A39" s="812">
        <v>31</v>
      </c>
      <c r="B39" s="857" t="s">
        <v>279</v>
      </c>
      <c r="C39" s="858"/>
      <c r="D39" s="858"/>
      <c r="E39" s="858">
        <v>0</v>
      </c>
      <c r="F39" s="858"/>
      <c r="G39" s="842">
        <v>0</v>
      </c>
    </row>
    <row r="40" spans="1:7">
      <c r="A40" s="808">
        <v>32</v>
      </c>
      <c r="B40" s="854" t="s">
        <v>260</v>
      </c>
      <c r="C40" s="855">
        <v>1480384</v>
      </c>
      <c r="D40" s="855">
        <v>390671</v>
      </c>
      <c r="E40" s="855">
        <v>238682</v>
      </c>
      <c r="F40" s="855">
        <v>42244</v>
      </c>
      <c r="G40" s="856">
        <v>2151981</v>
      </c>
    </row>
    <row r="41" spans="1:7">
      <c r="A41" s="812"/>
      <c r="B41" s="841" t="s">
        <v>262</v>
      </c>
      <c r="C41" s="842">
        <v>6324981</v>
      </c>
      <c r="D41" s="842">
        <v>390671</v>
      </c>
      <c r="E41" s="842">
        <v>12310399</v>
      </c>
      <c r="F41" s="842">
        <v>802971</v>
      </c>
      <c r="G41" s="842">
        <v>19829022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Лист117"/>
  <dimension ref="A1:I46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285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/>
      <c r="E8" s="828">
        <v>17440</v>
      </c>
      <c r="F8" s="828"/>
      <c r="G8" s="828">
        <v>17440</v>
      </c>
    </row>
    <row r="9" spans="1:9">
      <c r="A9" s="830">
        <v>2</v>
      </c>
      <c r="B9" s="831" t="s">
        <v>233</v>
      </c>
      <c r="C9" s="832">
        <v>4217490</v>
      </c>
      <c r="D9" s="832"/>
      <c r="E9" s="832">
        <v>6261161</v>
      </c>
      <c r="F9" s="832">
        <v>284420</v>
      </c>
      <c r="G9" s="832">
        <v>10763071</v>
      </c>
    </row>
    <row r="10" spans="1:9">
      <c r="A10" s="826">
        <v>3</v>
      </c>
      <c r="B10" s="827" t="s">
        <v>273</v>
      </c>
      <c r="C10" s="828">
        <v>761</v>
      </c>
      <c r="D10" s="828"/>
      <c r="E10" s="828">
        <v>18167</v>
      </c>
      <c r="F10" s="828"/>
      <c r="G10" s="828">
        <v>18928</v>
      </c>
    </row>
    <row r="11" spans="1:9">
      <c r="A11" s="830">
        <v>4</v>
      </c>
      <c r="B11" s="831" t="s">
        <v>234</v>
      </c>
      <c r="C11" s="832">
        <v>288335</v>
      </c>
      <c r="D11" s="832"/>
      <c r="E11" s="832">
        <v>250545</v>
      </c>
      <c r="F11" s="832">
        <v>5784</v>
      </c>
      <c r="G11" s="832">
        <v>544664</v>
      </c>
    </row>
    <row r="12" spans="1:9">
      <c r="A12" s="826">
        <v>5</v>
      </c>
      <c r="B12" s="827" t="s">
        <v>235</v>
      </c>
      <c r="C12" s="828"/>
      <c r="D12" s="828"/>
      <c r="E12" s="828">
        <v>106080</v>
      </c>
      <c r="F12" s="828">
        <v>38702</v>
      </c>
      <c r="G12" s="828">
        <v>144782</v>
      </c>
      <c r="I12" s="870"/>
    </row>
    <row r="13" spans="1:9">
      <c r="A13" s="830">
        <v>6</v>
      </c>
      <c r="B13" s="831" t="s">
        <v>236</v>
      </c>
      <c r="C13" s="832"/>
      <c r="D13" s="832"/>
      <c r="E13" s="832">
        <v>24305</v>
      </c>
      <c r="F13" s="832">
        <v>103</v>
      </c>
      <c r="G13" s="832">
        <v>24408</v>
      </c>
      <c r="I13" s="870"/>
    </row>
    <row r="14" spans="1:9">
      <c r="A14" s="826">
        <v>7</v>
      </c>
      <c r="B14" s="827" t="s">
        <v>237</v>
      </c>
      <c r="C14" s="828">
        <v>945492</v>
      </c>
      <c r="D14" s="828"/>
      <c r="E14" s="828">
        <v>999624</v>
      </c>
      <c r="F14" s="828">
        <v>66335</v>
      </c>
      <c r="G14" s="828">
        <v>2011451</v>
      </c>
    </row>
    <row r="15" spans="1:9">
      <c r="A15" s="830">
        <v>8</v>
      </c>
      <c r="B15" s="831" t="s">
        <v>239</v>
      </c>
      <c r="C15" s="832"/>
      <c r="D15" s="832"/>
      <c r="E15" s="832">
        <v>392168</v>
      </c>
      <c r="F15" s="832">
        <v>137538</v>
      </c>
      <c r="G15" s="832">
        <v>529706</v>
      </c>
    </row>
    <row r="16" spans="1:9">
      <c r="A16" s="826">
        <v>9</v>
      </c>
      <c r="B16" s="827" t="s">
        <v>241</v>
      </c>
      <c r="C16" s="828"/>
      <c r="D16" s="828"/>
      <c r="E16" s="828">
        <v>95407</v>
      </c>
      <c r="F16" s="828"/>
      <c r="G16" s="828">
        <v>95407</v>
      </c>
    </row>
    <row r="17" spans="1:7">
      <c r="A17" s="830">
        <v>10</v>
      </c>
      <c r="B17" s="831" t="s">
        <v>242</v>
      </c>
      <c r="C17" s="832"/>
      <c r="D17" s="832"/>
      <c r="E17" s="832">
        <v>18500</v>
      </c>
      <c r="F17" s="832">
        <v>67502</v>
      </c>
      <c r="G17" s="832">
        <v>86002</v>
      </c>
    </row>
    <row r="18" spans="1:7">
      <c r="A18" s="826">
        <v>11</v>
      </c>
      <c r="B18" s="827" t="s">
        <v>281</v>
      </c>
      <c r="C18" s="828"/>
      <c r="D18" s="828"/>
      <c r="E18" s="828">
        <v>320</v>
      </c>
      <c r="F18" s="828"/>
      <c r="G18" s="828">
        <v>320</v>
      </c>
    </row>
    <row r="19" spans="1:7">
      <c r="A19" s="830">
        <v>12</v>
      </c>
      <c r="B19" s="831" t="s">
        <v>280</v>
      </c>
      <c r="C19" s="832"/>
      <c r="D19" s="832"/>
      <c r="E19" s="832">
        <v>501280</v>
      </c>
      <c r="F19" s="832"/>
      <c r="G19" s="832">
        <v>501280</v>
      </c>
    </row>
    <row r="20" spans="1:7">
      <c r="A20" s="826">
        <v>13</v>
      </c>
      <c r="B20" s="827" t="s">
        <v>243</v>
      </c>
      <c r="C20" s="828"/>
      <c r="D20" s="828"/>
      <c r="E20" s="828">
        <v>65255</v>
      </c>
      <c r="F20" s="828">
        <v>3512</v>
      </c>
      <c r="G20" s="828">
        <v>68767</v>
      </c>
    </row>
    <row r="21" spans="1:7">
      <c r="A21" s="830">
        <v>14</v>
      </c>
      <c r="B21" s="831" t="s">
        <v>244</v>
      </c>
      <c r="C21" s="832"/>
      <c r="D21" s="832"/>
      <c r="E21" s="832"/>
      <c r="F21" s="832">
        <v>2800</v>
      </c>
      <c r="G21" s="832">
        <v>2800</v>
      </c>
    </row>
    <row r="22" spans="1:7">
      <c r="A22" s="826">
        <v>15</v>
      </c>
      <c r="B22" s="827" t="s">
        <v>276</v>
      </c>
      <c r="C22" s="828">
        <v>37251</v>
      </c>
      <c r="D22" s="828"/>
      <c r="E22" s="828">
        <v>5507</v>
      </c>
      <c r="F22" s="828"/>
      <c r="G22" s="828">
        <v>42758</v>
      </c>
    </row>
    <row r="23" spans="1:7">
      <c r="A23" s="830">
        <v>16</v>
      </c>
      <c r="B23" s="831" t="s">
        <v>245</v>
      </c>
      <c r="C23" s="832"/>
      <c r="D23" s="832"/>
      <c r="E23" s="832">
        <v>14366</v>
      </c>
      <c r="F23" s="832"/>
      <c r="G23" s="832">
        <v>14366</v>
      </c>
    </row>
    <row r="24" spans="1:7">
      <c r="A24" s="826">
        <v>17</v>
      </c>
      <c r="B24" s="827" t="s">
        <v>246</v>
      </c>
      <c r="C24" s="828"/>
      <c r="D24" s="828"/>
      <c r="E24" s="828">
        <v>510211</v>
      </c>
      <c r="F24" s="828">
        <v>4738</v>
      </c>
      <c r="G24" s="828">
        <v>514949</v>
      </c>
    </row>
    <row r="25" spans="1:7">
      <c r="A25" s="830">
        <v>18</v>
      </c>
      <c r="B25" s="831" t="s">
        <v>247</v>
      </c>
      <c r="C25" s="832"/>
      <c r="D25" s="832"/>
      <c r="E25" s="832">
        <v>93532</v>
      </c>
      <c r="F25" s="832">
        <v>6570</v>
      </c>
      <c r="G25" s="832">
        <v>100102</v>
      </c>
    </row>
    <row r="26" spans="1:7">
      <c r="A26" s="826">
        <v>19</v>
      </c>
      <c r="B26" s="827" t="s">
        <v>261</v>
      </c>
      <c r="C26" s="828"/>
      <c r="D26" s="828"/>
      <c r="E26" s="828">
        <v>113440</v>
      </c>
      <c r="F26" s="828"/>
      <c r="G26" s="828">
        <v>113440</v>
      </c>
    </row>
    <row r="27" spans="1:7">
      <c r="A27" s="830">
        <v>20</v>
      </c>
      <c r="B27" s="831" t="s">
        <v>250</v>
      </c>
      <c r="C27" s="832"/>
      <c r="D27" s="832"/>
      <c r="E27" s="832">
        <v>48993</v>
      </c>
      <c r="F27" s="832"/>
      <c r="G27" s="832">
        <v>48993</v>
      </c>
    </row>
    <row r="28" spans="1:7">
      <c r="A28" s="826">
        <v>21</v>
      </c>
      <c r="B28" s="827" t="s">
        <v>277</v>
      </c>
      <c r="C28" s="828"/>
      <c r="D28" s="828"/>
      <c r="E28" s="828">
        <v>4140</v>
      </c>
      <c r="F28" s="828"/>
      <c r="G28" s="828">
        <v>4140</v>
      </c>
    </row>
    <row r="29" spans="1:7">
      <c r="A29" s="830">
        <v>22</v>
      </c>
      <c r="B29" s="831" t="s">
        <v>251</v>
      </c>
      <c r="C29" s="832">
        <v>545</v>
      </c>
      <c r="D29" s="832"/>
      <c r="E29" s="832"/>
      <c r="F29" s="832"/>
      <c r="G29" s="832">
        <v>545</v>
      </c>
    </row>
    <row r="30" spans="1:7">
      <c r="A30" s="826">
        <v>23</v>
      </c>
      <c r="B30" s="827" t="s">
        <v>252</v>
      </c>
      <c r="C30" s="828"/>
      <c r="D30" s="828"/>
      <c r="E30" s="828">
        <v>286763</v>
      </c>
      <c r="F30" s="828">
        <v>8101</v>
      </c>
      <c r="G30" s="828">
        <v>294864</v>
      </c>
    </row>
    <row r="31" spans="1:7">
      <c r="A31" s="830">
        <v>24</v>
      </c>
      <c r="B31" s="831" t="s">
        <v>278</v>
      </c>
      <c r="C31" s="832"/>
      <c r="D31" s="832"/>
      <c r="E31" s="832">
        <v>2120</v>
      </c>
      <c r="F31" s="832"/>
      <c r="G31" s="832">
        <v>2120</v>
      </c>
    </row>
    <row r="32" spans="1:7">
      <c r="A32" s="826">
        <v>25</v>
      </c>
      <c r="B32" s="859" t="s">
        <v>253</v>
      </c>
      <c r="C32" s="846"/>
      <c r="D32" s="846"/>
      <c r="E32" s="846">
        <v>3950</v>
      </c>
      <c r="F32" s="846"/>
      <c r="G32" s="828">
        <v>3950</v>
      </c>
    </row>
    <row r="33" spans="1:7">
      <c r="A33" s="830">
        <v>26</v>
      </c>
      <c r="B33" s="871" t="s">
        <v>254</v>
      </c>
      <c r="C33" s="830"/>
      <c r="D33" s="830"/>
      <c r="E33" s="860">
        <v>98597</v>
      </c>
      <c r="F33" s="830">
        <v>16694</v>
      </c>
      <c r="G33" s="832">
        <v>115291</v>
      </c>
    </row>
    <row r="34" spans="1:7">
      <c r="A34" s="826">
        <v>27</v>
      </c>
      <c r="B34" s="862" t="s">
        <v>255</v>
      </c>
      <c r="C34" s="863"/>
      <c r="D34" s="863"/>
      <c r="E34" s="863">
        <v>329190</v>
      </c>
      <c r="F34" s="863"/>
      <c r="G34" s="828">
        <v>329190</v>
      </c>
    </row>
    <row r="35" spans="1:7">
      <c r="A35" s="830">
        <v>28</v>
      </c>
      <c r="B35" s="865" t="s">
        <v>256</v>
      </c>
      <c r="C35" s="866"/>
      <c r="D35" s="866"/>
      <c r="E35" s="866">
        <v>7646</v>
      </c>
      <c r="F35" s="866">
        <v>167536</v>
      </c>
      <c r="G35" s="832">
        <v>175182</v>
      </c>
    </row>
    <row r="36" spans="1:7">
      <c r="A36" s="826">
        <v>29</v>
      </c>
      <c r="B36" s="862" t="s">
        <v>257</v>
      </c>
      <c r="C36" s="863"/>
      <c r="D36" s="863"/>
      <c r="E36" s="863">
        <v>40500</v>
      </c>
      <c r="F36" s="863"/>
      <c r="G36" s="828">
        <v>40500</v>
      </c>
    </row>
    <row r="37" spans="1:7">
      <c r="A37" s="830">
        <v>30</v>
      </c>
      <c r="B37" s="865" t="s">
        <v>258</v>
      </c>
      <c r="C37" s="866"/>
      <c r="D37" s="866"/>
      <c r="E37" s="866">
        <v>0</v>
      </c>
      <c r="F37" s="866"/>
      <c r="G37" s="832">
        <v>0</v>
      </c>
    </row>
    <row r="38" spans="1:7">
      <c r="A38" s="826">
        <v>31</v>
      </c>
      <c r="B38" s="862" t="s">
        <v>259</v>
      </c>
      <c r="C38" s="863"/>
      <c r="D38" s="863"/>
      <c r="E38" s="863">
        <v>25555</v>
      </c>
      <c r="F38" s="863"/>
      <c r="G38" s="828">
        <v>25555</v>
      </c>
    </row>
    <row r="39" spans="1:7">
      <c r="A39" s="830">
        <v>32</v>
      </c>
      <c r="B39" s="865" t="s">
        <v>279</v>
      </c>
      <c r="C39" s="866"/>
      <c r="D39" s="866"/>
      <c r="E39" s="866">
        <v>2594</v>
      </c>
      <c r="F39" s="866"/>
      <c r="G39" s="832">
        <v>2594</v>
      </c>
    </row>
    <row r="40" spans="1:7">
      <c r="A40" s="826">
        <v>33</v>
      </c>
      <c r="B40" s="862" t="s">
        <v>260</v>
      </c>
      <c r="C40" s="863">
        <v>1363922</v>
      </c>
      <c r="D40" s="863">
        <v>381550</v>
      </c>
      <c r="E40" s="863">
        <v>220880</v>
      </c>
      <c r="F40" s="863">
        <v>48238</v>
      </c>
      <c r="G40" s="872">
        <v>2014590</v>
      </c>
    </row>
    <row r="41" spans="1:7">
      <c r="A41" s="830"/>
      <c r="B41" s="847" t="s">
        <v>262</v>
      </c>
      <c r="C41" s="848">
        <v>6853796</v>
      </c>
      <c r="D41" s="848">
        <v>381550</v>
      </c>
      <c r="E41" s="848">
        <v>10540796</v>
      </c>
      <c r="F41" s="848">
        <v>858573</v>
      </c>
      <c r="G41" s="848">
        <v>18634715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Лист118"/>
  <dimension ref="A1:I46"/>
  <sheetViews>
    <sheetView workbookViewId="0">
      <selection activeCell="G41" sqref="G41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286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20880</v>
      </c>
      <c r="F8" s="810"/>
      <c r="G8" s="810">
        <v>20880</v>
      </c>
    </row>
    <row r="9" spans="1:9">
      <c r="A9" s="812">
        <v>2</v>
      </c>
      <c r="B9" s="813" t="s">
        <v>233</v>
      </c>
      <c r="C9" s="814">
        <v>4378640</v>
      </c>
      <c r="D9" s="814"/>
      <c r="E9" s="814">
        <v>7402586</v>
      </c>
      <c r="F9" s="814">
        <v>377505</v>
      </c>
      <c r="G9" s="814">
        <v>12158731</v>
      </c>
    </row>
    <row r="10" spans="1:9">
      <c r="A10" s="808">
        <v>3</v>
      </c>
      <c r="B10" s="809" t="s">
        <v>273</v>
      </c>
      <c r="C10" s="810">
        <v>785</v>
      </c>
      <c r="D10" s="810"/>
      <c r="E10" s="810">
        <v>19022</v>
      </c>
      <c r="F10" s="810"/>
      <c r="G10" s="810">
        <v>19807</v>
      </c>
    </row>
    <row r="11" spans="1:9">
      <c r="A11" s="812">
        <v>4</v>
      </c>
      <c r="B11" s="813" t="s">
        <v>234</v>
      </c>
      <c r="C11" s="814">
        <v>294995</v>
      </c>
      <c r="D11" s="814"/>
      <c r="E11" s="814">
        <v>347565</v>
      </c>
      <c r="F11" s="814">
        <v>5701</v>
      </c>
      <c r="G11" s="814">
        <v>648261</v>
      </c>
    </row>
    <row r="12" spans="1:9">
      <c r="A12" s="808">
        <v>5</v>
      </c>
      <c r="B12" s="809" t="s">
        <v>235</v>
      </c>
      <c r="C12" s="810"/>
      <c r="D12" s="810"/>
      <c r="E12" s="810">
        <v>138200</v>
      </c>
      <c r="F12" s="810">
        <v>42630</v>
      </c>
      <c r="G12" s="810">
        <v>180830</v>
      </c>
      <c r="I12" s="873"/>
    </row>
    <row r="13" spans="1:9">
      <c r="A13" s="812">
        <v>6</v>
      </c>
      <c r="B13" s="813" t="s">
        <v>236</v>
      </c>
      <c r="C13" s="814"/>
      <c r="D13" s="814"/>
      <c r="E13" s="814">
        <v>25483</v>
      </c>
      <c r="F13" s="814">
        <v>47</v>
      </c>
      <c r="G13" s="814">
        <v>25530</v>
      </c>
      <c r="I13" s="873"/>
    </row>
    <row r="14" spans="1:9">
      <c r="A14" s="808">
        <v>7</v>
      </c>
      <c r="B14" s="809" t="s">
        <v>237</v>
      </c>
      <c r="C14" s="810">
        <v>1227664</v>
      </c>
      <c r="D14" s="810"/>
      <c r="E14" s="810">
        <v>1216454</v>
      </c>
      <c r="F14" s="810">
        <v>78432</v>
      </c>
      <c r="G14" s="810">
        <v>2522550</v>
      </c>
    </row>
    <row r="15" spans="1:9">
      <c r="A15" s="812">
        <v>8</v>
      </c>
      <c r="B15" s="813" t="s">
        <v>239</v>
      </c>
      <c r="C15" s="814"/>
      <c r="D15" s="814"/>
      <c r="E15" s="814">
        <v>482107</v>
      </c>
      <c r="F15" s="814">
        <v>133025</v>
      </c>
      <c r="G15" s="814">
        <v>615132</v>
      </c>
    </row>
    <row r="16" spans="1:9">
      <c r="A16" s="808">
        <v>9</v>
      </c>
      <c r="B16" s="809" t="s">
        <v>241</v>
      </c>
      <c r="C16" s="810"/>
      <c r="D16" s="810"/>
      <c r="E16" s="810">
        <v>114995</v>
      </c>
      <c r="F16" s="810"/>
      <c r="G16" s="810">
        <v>114995</v>
      </c>
    </row>
    <row r="17" spans="1:7">
      <c r="A17" s="812">
        <v>10</v>
      </c>
      <c r="B17" s="813" t="s">
        <v>242</v>
      </c>
      <c r="C17" s="814"/>
      <c r="D17" s="814"/>
      <c r="E17" s="814">
        <v>21940</v>
      </c>
      <c r="F17" s="814">
        <v>76580</v>
      </c>
      <c r="G17" s="814">
        <v>98520</v>
      </c>
    </row>
    <row r="18" spans="1:7">
      <c r="A18" s="808">
        <v>11</v>
      </c>
      <c r="B18" s="809" t="s">
        <v>281</v>
      </c>
      <c r="C18" s="810"/>
      <c r="D18" s="810"/>
      <c r="E18" s="810">
        <v>440</v>
      </c>
      <c r="F18" s="810"/>
      <c r="G18" s="810">
        <v>440</v>
      </c>
    </row>
    <row r="19" spans="1:7">
      <c r="A19" s="812">
        <v>12</v>
      </c>
      <c r="B19" s="813" t="s">
        <v>280</v>
      </c>
      <c r="C19" s="814"/>
      <c r="D19" s="814"/>
      <c r="E19" s="814">
        <v>500320</v>
      </c>
      <c r="F19" s="814"/>
      <c r="G19" s="814">
        <v>500320</v>
      </c>
    </row>
    <row r="20" spans="1:7">
      <c r="A20" s="808">
        <v>13</v>
      </c>
      <c r="B20" s="809" t="s">
        <v>243</v>
      </c>
      <c r="C20" s="810"/>
      <c r="D20" s="810"/>
      <c r="E20" s="810">
        <v>85550</v>
      </c>
      <c r="F20" s="810">
        <v>3315</v>
      </c>
      <c r="G20" s="810">
        <v>88865</v>
      </c>
    </row>
    <row r="21" spans="1:7">
      <c r="A21" s="812">
        <v>14</v>
      </c>
      <c r="B21" s="813" t="s">
        <v>244</v>
      </c>
      <c r="C21" s="814"/>
      <c r="D21" s="814"/>
      <c r="E21" s="814"/>
      <c r="F21" s="814">
        <v>3280</v>
      </c>
      <c r="G21" s="814">
        <v>3280</v>
      </c>
    </row>
    <row r="22" spans="1:7">
      <c r="A22" s="808">
        <v>15</v>
      </c>
      <c r="B22" s="809" t="s">
        <v>276</v>
      </c>
      <c r="C22" s="810">
        <v>38171</v>
      </c>
      <c r="D22" s="810"/>
      <c r="E22" s="810">
        <v>6690</v>
      </c>
      <c r="F22" s="810"/>
      <c r="G22" s="810">
        <v>44861</v>
      </c>
    </row>
    <row r="23" spans="1:7">
      <c r="A23" s="812">
        <v>16</v>
      </c>
      <c r="B23" s="813" t="s">
        <v>245</v>
      </c>
      <c r="C23" s="814"/>
      <c r="D23" s="814"/>
      <c r="E23" s="814">
        <v>20468</v>
      </c>
      <c r="F23" s="814"/>
      <c r="G23" s="814">
        <v>20468</v>
      </c>
    </row>
    <row r="24" spans="1:7">
      <c r="A24" s="808">
        <v>17</v>
      </c>
      <c r="B24" s="809" t="s">
        <v>246</v>
      </c>
      <c r="C24" s="810"/>
      <c r="D24" s="810"/>
      <c r="E24" s="810">
        <v>626598</v>
      </c>
      <c r="F24" s="810">
        <v>4165</v>
      </c>
      <c r="G24" s="810">
        <v>630763</v>
      </c>
    </row>
    <row r="25" spans="1:7">
      <c r="A25" s="812">
        <v>18</v>
      </c>
      <c r="B25" s="813" t="s">
        <v>247</v>
      </c>
      <c r="C25" s="814"/>
      <c r="D25" s="814"/>
      <c r="E25" s="814">
        <v>83637</v>
      </c>
      <c r="F25" s="814">
        <v>7129</v>
      </c>
      <c r="G25" s="814">
        <v>90766</v>
      </c>
    </row>
    <row r="26" spans="1:7">
      <c r="A26" s="808">
        <v>19</v>
      </c>
      <c r="B26" s="809" t="s">
        <v>261</v>
      </c>
      <c r="C26" s="810"/>
      <c r="D26" s="810"/>
      <c r="E26" s="810">
        <v>129440</v>
      </c>
      <c r="F26" s="810"/>
      <c r="G26" s="810">
        <v>129440</v>
      </c>
    </row>
    <row r="27" spans="1:7">
      <c r="A27" s="812">
        <v>20</v>
      </c>
      <c r="B27" s="813" t="s">
        <v>250</v>
      </c>
      <c r="C27" s="814"/>
      <c r="D27" s="814"/>
      <c r="E27" s="814">
        <v>51465</v>
      </c>
      <c r="F27" s="814"/>
      <c r="G27" s="814">
        <v>51465</v>
      </c>
    </row>
    <row r="28" spans="1:7">
      <c r="A28" s="808">
        <v>21</v>
      </c>
      <c r="B28" s="809" t="s">
        <v>277</v>
      </c>
      <c r="C28" s="810"/>
      <c r="D28" s="810"/>
      <c r="E28" s="810">
        <v>5520</v>
      </c>
      <c r="F28" s="810"/>
      <c r="G28" s="810">
        <v>5520</v>
      </c>
    </row>
    <row r="29" spans="1:7">
      <c r="A29" s="812">
        <v>22</v>
      </c>
      <c r="B29" s="813" t="s">
        <v>251</v>
      </c>
      <c r="C29" s="814">
        <v>657</v>
      </c>
      <c r="D29" s="814"/>
      <c r="E29" s="814"/>
      <c r="F29" s="814"/>
      <c r="G29" s="814">
        <v>657</v>
      </c>
    </row>
    <row r="30" spans="1:7">
      <c r="A30" s="808">
        <v>23</v>
      </c>
      <c r="B30" s="809" t="s">
        <v>252</v>
      </c>
      <c r="C30" s="810"/>
      <c r="D30" s="810"/>
      <c r="E30" s="810">
        <v>345568</v>
      </c>
      <c r="F30" s="810">
        <v>8466</v>
      </c>
      <c r="G30" s="810">
        <v>354034</v>
      </c>
    </row>
    <row r="31" spans="1:7">
      <c r="A31" s="812">
        <v>24</v>
      </c>
      <c r="B31" s="813" t="s">
        <v>278</v>
      </c>
      <c r="C31" s="814"/>
      <c r="D31" s="814"/>
      <c r="E31" s="814">
        <v>2380</v>
      </c>
      <c r="F31" s="814"/>
      <c r="G31" s="814">
        <v>2380</v>
      </c>
    </row>
    <row r="32" spans="1:7">
      <c r="A32" s="808">
        <v>25</v>
      </c>
      <c r="B32" s="851" t="s">
        <v>253</v>
      </c>
      <c r="C32" s="840"/>
      <c r="D32" s="840"/>
      <c r="E32" s="840">
        <v>2700</v>
      </c>
      <c r="F32" s="840"/>
      <c r="G32" s="840">
        <v>2700</v>
      </c>
    </row>
    <row r="33" spans="1:7">
      <c r="A33" s="812">
        <v>26</v>
      </c>
      <c r="B33" s="869" t="s">
        <v>254</v>
      </c>
      <c r="C33" s="812"/>
      <c r="D33" s="812"/>
      <c r="E33" s="852">
        <v>124496</v>
      </c>
      <c r="F33" s="812">
        <v>17779</v>
      </c>
      <c r="G33" s="812">
        <v>142275</v>
      </c>
    </row>
    <row r="34" spans="1:7">
      <c r="A34" s="808">
        <v>26</v>
      </c>
      <c r="B34" s="854" t="s">
        <v>255</v>
      </c>
      <c r="C34" s="855"/>
      <c r="D34" s="855"/>
      <c r="E34" s="855">
        <v>341322</v>
      </c>
      <c r="F34" s="855"/>
      <c r="G34" s="855">
        <v>341322</v>
      </c>
    </row>
    <row r="35" spans="1:7">
      <c r="A35" s="812">
        <v>27</v>
      </c>
      <c r="B35" s="857" t="s">
        <v>256</v>
      </c>
      <c r="C35" s="858"/>
      <c r="D35" s="858"/>
      <c r="E35" s="858">
        <v>214991</v>
      </c>
      <c r="F35" s="858">
        <v>0</v>
      </c>
      <c r="G35" s="858">
        <v>214991</v>
      </c>
    </row>
    <row r="36" spans="1:7">
      <c r="A36" s="808">
        <v>28</v>
      </c>
      <c r="B36" s="854" t="s">
        <v>257</v>
      </c>
      <c r="C36" s="855"/>
      <c r="D36" s="855"/>
      <c r="E36" s="855">
        <v>61800</v>
      </c>
      <c r="F36" s="855"/>
      <c r="G36" s="855">
        <v>61800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58">
        <v>0</v>
      </c>
    </row>
    <row r="38" spans="1:7">
      <c r="A38" s="808">
        <v>30</v>
      </c>
      <c r="B38" s="854" t="s">
        <v>259</v>
      </c>
      <c r="C38" s="855"/>
      <c r="D38" s="855"/>
      <c r="E38" s="855">
        <v>34305</v>
      </c>
      <c r="F38" s="855"/>
      <c r="G38" s="855">
        <v>34305</v>
      </c>
    </row>
    <row r="39" spans="1:7">
      <c r="A39" s="812">
        <v>31</v>
      </c>
      <c r="B39" s="857" t="s">
        <v>279</v>
      </c>
      <c r="C39" s="858"/>
      <c r="D39" s="858"/>
      <c r="E39" s="858">
        <v>1094</v>
      </c>
      <c r="F39" s="858"/>
      <c r="G39" s="858">
        <v>1094</v>
      </c>
    </row>
    <row r="40" spans="1:7">
      <c r="A40" s="808">
        <v>32</v>
      </c>
      <c r="B40" s="854" t="s">
        <v>260</v>
      </c>
      <c r="C40" s="855">
        <v>1479234</v>
      </c>
      <c r="D40" s="855">
        <v>402487</v>
      </c>
      <c r="E40" s="855">
        <v>255281</v>
      </c>
      <c r="F40" s="855">
        <v>51471</v>
      </c>
      <c r="G40" s="855">
        <v>2188473</v>
      </c>
    </row>
    <row r="41" spans="1:7">
      <c r="A41" s="812"/>
      <c r="B41" s="841" t="s">
        <v>262</v>
      </c>
      <c r="C41" s="842">
        <v>7420146</v>
      </c>
      <c r="D41" s="842">
        <v>402487</v>
      </c>
      <c r="E41" s="842">
        <v>12683297</v>
      </c>
      <c r="F41" s="842">
        <v>809525</v>
      </c>
      <c r="G41" s="842">
        <v>21315455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K74"/>
  <sheetViews>
    <sheetView workbookViewId="0">
      <selection activeCell="H22" sqref="H22"/>
    </sheetView>
  </sheetViews>
  <sheetFormatPr defaultRowHeight="12.75"/>
  <cols>
    <col min="1" max="1" width="9.140625" style="259"/>
    <col min="2" max="2" width="18.42578125" style="259" customWidth="1"/>
    <col min="3" max="4" width="9.140625" style="259"/>
    <col min="5" max="5" width="14.42578125" style="259" customWidth="1"/>
    <col min="6" max="6" width="12.28515625" style="259" customWidth="1"/>
    <col min="7" max="8" width="15.7109375" style="259" customWidth="1"/>
    <col min="9" max="10" width="9.140625" style="259"/>
    <col min="11" max="11" width="11.28515625" style="259" customWidth="1"/>
    <col min="12" max="16384" width="9.140625" style="259"/>
  </cols>
  <sheetData>
    <row r="1" spans="1:11" s="204" customFormat="1" ht="15.75">
      <c r="A1" s="3" t="s">
        <v>0</v>
      </c>
      <c r="B1" s="2"/>
      <c r="C1" s="2"/>
    </row>
    <row r="2" spans="1:11" s="204" customFormat="1" ht="15.75">
      <c r="A2" s="2"/>
      <c r="B2" s="2"/>
      <c r="C2" s="3" t="s">
        <v>1</v>
      </c>
    </row>
    <row r="3" spans="1:11" ht="15.75">
      <c r="C3" s="260"/>
      <c r="D3" s="260" t="s">
        <v>67</v>
      </c>
    </row>
    <row r="5" spans="1:11" ht="16.5" customHeight="1">
      <c r="A5" s="936" t="s">
        <v>3</v>
      </c>
      <c r="B5" s="936" t="s">
        <v>4</v>
      </c>
      <c r="C5" s="936"/>
      <c r="D5" s="936" t="s">
        <v>5</v>
      </c>
      <c r="E5" s="936" t="s">
        <v>6</v>
      </c>
      <c r="F5" s="936"/>
      <c r="G5" s="936"/>
      <c r="H5" s="936"/>
    </row>
    <row r="6" spans="1:11" ht="15.75">
      <c r="A6" s="936"/>
      <c r="B6" s="936"/>
      <c r="C6" s="936"/>
      <c r="D6" s="936"/>
      <c r="E6" s="261" t="s">
        <v>7</v>
      </c>
      <c r="F6" s="261" t="s">
        <v>8</v>
      </c>
      <c r="G6" s="261" t="s">
        <v>9</v>
      </c>
      <c r="H6" s="261" t="s">
        <v>10</v>
      </c>
    </row>
    <row r="7" spans="1:11" ht="16.5" customHeight="1">
      <c r="A7" s="262">
        <v>1</v>
      </c>
      <c r="B7" s="936">
        <v>2</v>
      </c>
      <c r="C7" s="936"/>
      <c r="D7" s="261">
        <v>3</v>
      </c>
      <c r="E7" s="261">
        <v>4</v>
      </c>
      <c r="F7" s="261">
        <v>5</v>
      </c>
      <c r="G7" s="261">
        <v>6</v>
      </c>
      <c r="H7" s="263">
        <v>0</v>
      </c>
    </row>
    <row r="8" spans="1:11" ht="63.75" customHeight="1">
      <c r="A8" s="264"/>
      <c r="B8" s="265" t="s">
        <v>11</v>
      </c>
      <c r="C8" s="266" t="s">
        <v>12</v>
      </c>
      <c r="D8" s="267" t="s">
        <v>13</v>
      </c>
      <c r="E8" s="263">
        <v>945121</v>
      </c>
      <c r="F8" s="268">
        <v>0</v>
      </c>
      <c r="G8" s="263">
        <v>0</v>
      </c>
      <c r="H8" s="263">
        <v>0</v>
      </c>
    </row>
    <row r="9" spans="1:11" ht="39">
      <c r="A9" s="264"/>
      <c r="B9" s="269"/>
      <c r="C9" s="266" t="s">
        <v>43</v>
      </c>
      <c r="D9" s="267" t="s">
        <v>13</v>
      </c>
      <c r="E9" s="263">
        <v>0</v>
      </c>
      <c r="F9" s="268">
        <v>0</v>
      </c>
      <c r="G9" s="263">
        <v>0</v>
      </c>
      <c r="H9" s="263">
        <v>0</v>
      </c>
    </row>
    <row r="10" spans="1:11" ht="39">
      <c r="A10" s="264"/>
      <c r="B10" s="269"/>
      <c r="C10" s="266" t="s">
        <v>44</v>
      </c>
      <c r="D10" s="267" t="s">
        <v>13</v>
      </c>
      <c r="E10" s="263">
        <v>0</v>
      </c>
      <c r="F10" s="268">
        <v>0</v>
      </c>
      <c r="G10" s="263">
        <v>697634</v>
      </c>
      <c r="H10" s="263">
        <v>4713</v>
      </c>
      <c r="K10" s="270"/>
    </row>
    <row r="11" spans="1:11" ht="39">
      <c r="A11" s="264"/>
      <c r="B11" s="269"/>
      <c r="C11" s="266" t="s">
        <v>45</v>
      </c>
      <c r="D11" s="267" t="s">
        <v>13</v>
      </c>
      <c r="E11" s="263">
        <v>128255</v>
      </c>
      <c r="F11" s="268">
        <v>0</v>
      </c>
      <c r="G11" s="263">
        <v>201048</v>
      </c>
      <c r="H11" s="263">
        <v>18787</v>
      </c>
      <c r="K11" s="270"/>
    </row>
    <row r="12" spans="1:11" ht="39">
      <c r="A12" s="264"/>
      <c r="B12" s="269"/>
      <c r="C12" s="266" t="s">
        <v>46</v>
      </c>
      <c r="D12" s="267" t="s">
        <v>13</v>
      </c>
      <c r="E12" s="263">
        <v>2301530</v>
      </c>
      <c r="F12" s="268">
        <v>0</v>
      </c>
      <c r="G12" s="263">
        <v>672220</v>
      </c>
      <c r="H12" s="263">
        <v>7318</v>
      </c>
    </row>
    <row r="13" spans="1:11" ht="39">
      <c r="A13" s="264"/>
      <c r="B13" s="269"/>
      <c r="C13" s="266" t="s">
        <v>16</v>
      </c>
      <c r="D13" s="267" t="s">
        <v>13</v>
      </c>
      <c r="E13" s="263">
        <v>2497741</v>
      </c>
      <c r="F13" s="268">
        <v>0</v>
      </c>
      <c r="G13" s="263">
        <v>2981836</v>
      </c>
      <c r="H13" s="263">
        <v>211860</v>
      </c>
    </row>
    <row r="14" spans="1:11" ht="16.5" customHeight="1">
      <c r="A14" s="264"/>
      <c r="B14" s="937" t="s">
        <v>17</v>
      </c>
      <c r="C14" s="937"/>
      <c r="D14" s="937"/>
      <c r="E14" s="937"/>
      <c r="F14" s="937"/>
      <c r="G14" s="937"/>
      <c r="H14" s="937"/>
    </row>
    <row r="15" spans="1:11" ht="16.5" customHeight="1">
      <c r="A15" s="264"/>
      <c r="B15" s="934" t="s">
        <v>18</v>
      </c>
      <c r="C15" s="934"/>
      <c r="D15" s="267" t="s">
        <v>13</v>
      </c>
      <c r="E15" s="263">
        <v>47158</v>
      </c>
      <c r="F15" s="271">
        <v>0</v>
      </c>
      <c r="G15" s="263">
        <v>44575</v>
      </c>
      <c r="H15" s="263">
        <v>1848</v>
      </c>
    </row>
    <row r="16" spans="1:11" ht="16.5" customHeight="1">
      <c r="A16" s="264"/>
      <c r="B16" s="934" t="s">
        <v>19</v>
      </c>
      <c r="C16" s="934"/>
      <c r="D16" s="267" t="s">
        <v>13</v>
      </c>
      <c r="E16" s="263">
        <v>105946</v>
      </c>
      <c r="F16" s="271">
        <v>0</v>
      </c>
      <c r="G16" s="263">
        <v>193470</v>
      </c>
      <c r="H16" s="263">
        <v>3165</v>
      </c>
    </row>
    <row r="17" spans="1:8" ht="16.5" customHeight="1">
      <c r="A17" s="264"/>
      <c r="B17" s="934" t="s">
        <v>20</v>
      </c>
      <c r="C17" s="934"/>
      <c r="D17" s="267" t="s">
        <v>13</v>
      </c>
      <c r="E17" s="263">
        <v>19011</v>
      </c>
      <c r="F17" s="271">
        <v>0</v>
      </c>
      <c r="G17" s="263">
        <v>73900</v>
      </c>
      <c r="H17" s="263">
        <v>1105</v>
      </c>
    </row>
    <row r="18" spans="1:8" ht="16.5" customHeight="1">
      <c r="A18" s="264"/>
      <c r="B18" s="937" t="s">
        <v>47</v>
      </c>
      <c r="C18" s="937"/>
      <c r="D18" s="267"/>
      <c r="E18" s="271"/>
      <c r="F18" s="271"/>
      <c r="G18" s="271"/>
      <c r="H18" s="271"/>
    </row>
    <row r="19" spans="1:8" ht="16.5" customHeight="1">
      <c r="A19" s="264"/>
      <c r="B19" s="934" t="s">
        <v>48</v>
      </c>
      <c r="C19" s="934"/>
      <c r="D19" s="267" t="s">
        <v>13</v>
      </c>
      <c r="E19" s="271">
        <v>0</v>
      </c>
      <c r="F19" s="271">
        <v>0</v>
      </c>
      <c r="G19" s="271">
        <v>0</v>
      </c>
      <c r="H19" s="271">
        <v>0</v>
      </c>
    </row>
    <row r="20" spans="1:8" ht="16.5" customHeight="1">
      <c r="A20" s="272"/>
      <c r="B20" s="935" t="s">
        <v>49</v>
      </c>
      <c r="C20" s="935"/>
      <c r="D20" s="273" t="s">
        <v>13</v>
      </c>
      <c r="E20" s="274">
        <v>0</v>
      </c>
      <c r="F20" s="271">
        <v>0</v>
      </c>
      <c r="G20" s="274">
        <v>0</v>
      </c>
      <c r="H20" s="274">
        <v>0</v>
      </c>
    </row>
    <row r="21" spans="1:8" ht="15.75">
      <c r="A21" s="275" t="s">
        <v>50</v>
      </c>
      <c r="B21" s="276"/>
      <c r="C21" s="277"/>
      <c r="D21" s="278"/>
      <c r="E21" s="279">
        <v>6044762</v>
      </c>
      <c r="F21" s="280"/>
      <c r="G21" s="279">
        <v>4864683</v>
      </c>
      <c r="H21" s="279">
        <v>248796</v>
      </c>
    </row>
    <row r="22" spans="1:8" ht="15.75">
      <c r="A22" s="281"/>
      <c r="B22" s="282"/>
      <c r="C22" s="283"/>
      <c r="D22" s="284"/>
      <c r="E22" s="285"/>
      <c r="F22" s="286"/>
      <c r="G22" s="285"/>
      <c r="H22" s="287">
        <v>11158241</v>
      </c>
    </row>
    <row r="24" spans="1:8" s="289" customFormat="1" ht="15.75">
      <c r="A24" s="288" t="s">
        <v>22</v>
      </c>
    </row>
    <row r="25" spans="1:8" s="289" customFormat="1" ht="15.75">
      <c r="A25" s="288" t="s">
        <v>51</v>
      </c>
    </row>
    <row r="26" spans="1:8" ht="16.5" customHeight="1">
      <c r="A26" s="936" t="s">
        <v>3</v>
      </c>
      <c r="B26" s="936" t="s">
        <v>4</v>
      </c>
      <c r="C26" s="936"/>
      <c r="D26" s="936" t="s">
        <v>5</v>
      </c>
      <c r="E26" s="936" t="s">
        <v>6</v>
      </c>
      <c r="F26" s="936"/>
      <c r="G26" s="936"/>
      <c r="H26" s="936"/>
    </row>
    <row r="27" spans="1:8" ht="15.75">
      <c r="A27" s="936"/>
      <c r="B27" s="936"/>
      <c r="C27" s="936"/>
      <c r="D27" s="936"/>
      <c r="E27" s="261" t="s">
        <v>7</v>
      </c>
      <c r="F27" s="261" t="s">
        <v>8</v>
      </c>
      <c r="G27" s="261" t="s">
        <v>9</v>
      </c>
      <c r="H27" s="261" t="s">
        <v>10</v>
      </c>
    </row>
    <row r="28" spans="1:8" ht="16.5" customHeight="1">
      <c r="A28" s="262" t="s">
        <v>23</v>
      </c>
      <c r="B28" s="936" t="s">
        <v>24</v>
      </c>
      <c r="C28" s="936"/>
      <c r="D28" s="261" t="s">
        <v>25</v>
      </c>
      <c r="E28" s="261" t="s">
        <v>26</v>
      </c>
      <c r="F28" s="261" t="s">
        <v>27</v>
      </c>
      <c r="G28" s="261" t="s">
        <v>28</v>
      </c>
      <c r="H28" s="261" t="s">
        <v>29</v>
      </c>
    </row>
    <row r="29" spans="1:8" ht="26.25">
      <c r="A29" s="264"/>
      <c r="B29" s="265" t="s">
        <v>30</v>
      </c>
      <c r="C29" s="266" t="s">
        <v>12</v>
      </c>
      <c r="D29" s="267" t="s">
        <v>13</v>
      </c>
      <c r="E29" s="263">
        <v>945121</v>
      </c>
      <c r="F29" s="263">
        <v>0</v>
      </c>
      <c r="G29" s="263">
        <v>0</v>
      </c>
      <c r="H29" s="263">
        <v>0</v>
      </c>
    </row>
    <row r="30" spans="1:8" ht="39">
      <c r="A30" s="264"/>
      <c r="B30" s="269"/>
      <c r="C30" s="266" t="s">
        <v>43</v>
      </c>
      <c r="D30" s="267" t="s">
        <v>13</v>
      </c>
      <c r="E30" s="263">
        <v>0</v>
      </c>
      <c r="F30" s="263">
        <v>0</v>
      </c>
      <c r="G30" s="263">
        <v>0</v>
      </c>
      <c r="H30" s="263">
        <v>0</v>
      </c>
    </row>
    <row r="31" spans="1:8" ht="39">
      <c r="A31" s="264"/>
      <c r="B31" s="269"/>
      <c r="C31" s="266" t="s">
        <v>44</v>
      </c>
      <c r="D31" s="267" t="s">
        <v>13</v>
      </c>
      <c r="E31" s="263">
        <v>0</v>
      </c>
      <c r="F31" s="263">
        <v>0</v>
      </c>
      <c r="G31" s="263">
        <v>476760</v>
      </c>
      <c r="H31" s="263">
        <v>0</v>
      </c>
    </row>
    <row r="32" spans="1:8" ht="39">
      <c r="A32" s="264"/>
      <c r="B32" s="269"/>
      <c r="C32" s="266" t="s">
        <v>45</v>
      </c>
      <c r="D32" s="267" t="s">
        <v>13</v>
      </c>
      <c r="E32" s="263">
        <v>128255</v>
      </c>
      <c r="F32" s="263">
        <v>0</v>
      </c>
      <c r="G32" s="263">
        <v>101910</v>
      </c>
      <c r="H32" s="263">
        <v>18787</v>
      </c>
    </row>
    <row r="33" spans="1:8" ht="39">
      <c r="A33" s="264"/>
      <c r="B33" s="269"/>
      <c r="C33" s="266" t="s">
        <v>46</v>
      </c>
      <c r="D33" s="267" t="s">
        <v>13</v>
      </c>
      <c r="E33" s="263">
        <v>2301530</v>
      </c>
      <c r="F33" s="263">
        <v>0</v>
      </c>
      <c r="G33" s="263">
        <v>368952</v>
      </c>
      <c r="H33" s="263">
        <v>1132</v>
      </c>
    </row>
    <row r="34" spans="1:8" ht="39">
      <c r="A34" s="264"/>
      <c r="B34" s="269"/>
      <c r="C34" s="266" t="s">
        <v>16</v>
      </c>
      <c r="D34" s="267" t="s">
        <v>13</v>
      </c>
      <c r="E34" s="263">
        <v>2412354</v>
      </c>
      <c r="F34" s="263">
        <v>0</v>
      </c>
      <c r="G34" s="263">
        <v>2167818</v>
      </c>
      <c r="H34" s="263">
        <v>57399</v>
      </c>
    </row>
    <row r="35" spans="1:8" ht="16.5" customHeight="1">
      <c r="A35" s="264"/>
      <c r="B35" s="937" t="s">
        <v>17</v>
      </c>
      <c r="C35" s="937"/>
      <c r="D35" s="937"/>
      <c r="E35" s="937"/>
      <c r="F35" s="937"/>
      <c r="G35" s="937"/>
      <c r="H35" s="937"/>
    </row>
    <row r="36" spans="1:8" ht="16.5" customHeight="1">
      <c r="A36" s="264"/>
      <c r="B36" s="934" t="s">
        <v>18</v>
      </c>
      <c r="C36" s="934"/>
      <c r="D36" s="267" t="s">
        <v>13</v>
      </c>
      <c r="E36" s="263">
        <v>47158</v>
      </c>
      <c r="F36" s="263">
        <v>0</v>
      </c>
      <c r="G36" s="263">
        <v>44575</v>
      </c>
      <c r="H36" s="263">
        <v>1848</v>
      </c>
    </row>
    <row r="37" spans="1:8" ht="16.5" customHeight="1">
      <c r="A37" s="264"/>
      <c r="B37" s="934" t="s">
        <v>19</v>
      </c>
      <c r="C37" s="934"/>
      <c r="D37" s="267" t="s">
        <v>13</v>
      </c>
      <c r="E37" s="263">
        <v>105946</v>
      </c>
      <c r="F37" s="263">
        <v>0</v>
      </c>
      <c r="G37" s="263">
        <v>193470</v>
      </c>
      <c r="H37" s="263">
        <v>3165</v>
      </c>
    </row>
    <row r="38" spans="1:8" ht="16.5" customHeight="1">
      <c r="A38" s="264"/>
      <c r="B38" s="934" t="s">
        <v>20</v>
      </c>
      <c r="C38" s="934"/>
      <c r="D38" s="267" t="s">
        <v>13</v>
      </c>
      <c r="E38" s="263">
        <v>19011</v>
      </c>
      <c r="F38" s="263">
        <v>0</v>
      </c>
      <c r="G38" s="263">
        <v>73900</v>
      </c>
      <c r="H38" s="263">
        <v>1105</v>
      </c>
    </row>
    <row r="39" spans="1:8" ht="15.75">
      <c r="A39" s="290"/>
      <c r="B39" s="935"/>
      <c r="C39" s="935"/>
      <c r="D39" s="273"/>
      <c r="E39" s="263"/>
      <c r="F39" s="263"/>
      <c r="G39" s="263"/>
      <c r="H39" s="263"/>
    </row>
    <row r="40" spans="1:8" ht="15.75">
      <c r="A40" s="275" t="s">
        <v>21</v>
      </c>
      <c r="B40" s="291"/>
      <c r="C40" s="291"/>
      <c r="D40" s="292"/>
      <c r="E40" s="293">
        <v>5959375</v>
      </c>
      <c r="F40" s="294">
        <v>0</v>
      </c>
      <c r="G40" s="293">
        <v>3427385</v>
      </c>
      <c r="H40" s="293">
        <v>83436</v>
      </c>
    </row>
    <row r="41" spans="1:8">
      <c r="A41" s="295"/>
      <c r="B41" s="296"/>
      <c r="C41" s="296"/>
      <c r="D41" s="297"/>
      <c r="H41" s="298">
        <v>9470196</v>
      </c>
    </row>
    <row r="42" spans="1:8">
      <c r="A42" s="299"/>
      <c r="E42" s="291"/>
      <c r="F42" s="291"/>
      <c r="G42" s="291"/>
      <c r="H42" s="300"/>
    </row>
    <row r="43" spans="1:8">
      <c r="A43" s="301"/>
      <c r="B43" s="296"/>
      <c r="C43" s="296"/>
      <c r="D43" s="296"/>
      <c r="E43" s="296"/>
      <c r="F43" s="296"/>
      <c r="G43" s="296"/>
      <c r="H43" s="302"/>
    </row>
    <row r="45" spans="1:8" ht="18.75" customHeight="1">
      <c r="A45" s="303" t="s">
        <v>52</v>
      </c>
    </row>
    <row r="46" spans="1:8" ht="39">
      <c r="A46" s="304"/>
      <c r="B46" s="305"/>
      <c r="C46" s="306" t="s">
        <v>46</v>
      </c>
      <c r="D46" s="307" t="s">
        <v>13</v>
      </c>
      <c r="E46" s="308"/>
      <c r="F46" s="309"/>
      <c r="G46" s="308"/>
      <c r="H46" s="308">
        <v>5384</v>
      </c>
    </row>
    <row r="47" spans="1:8" ht="39">
      <c r="A47" s="264"/>
      <c r="B47" s="269"/>
      <c r="C47" s="266" t="s">
        <v>16</v>
      </c>
      <c r="D47" s="267" t="s">
        <v>13</v>
      </c>
      <c r="E47" s="310">
        <v>85387</v>
      </c>
      <c r="F47" s="311"/>
      <c r="G47" s="310">
        <v>53897</v>
      </c>
      <c r="H47" s="310">
        <v>112459</v>
      </c>
    </row>
    <row r="49" spans="1:8" s="303" customFormat="1">
      <c r="A49" s="303" t="s">
        <v>53</v>
      </c>
    </row>
    <row r="50" spans="1:8" ht="39">
      <c r="A50" s="304"/>
      <c r="B50" s="305"/>
      <c r="C50" s="306" t="s">
        <v>44</v>
      </c>
      <c r="D50" s="307" t="s">
        <v>13</v>
      </c>
      <c r="E50" s="312"/>
      <c r="F50" s="313"/>
      <c r="G50" s="312">
        <v>28741</v>
      </c>
      <c r="H50" s="312">
        <v>4713</v>
      </c>
    </row>
    <row r="51" spans="1:8" ht="39">
      <c r="A51" s="264"/>
      <c r="B51" s="269"/>
      <c r="C51" s="266" t="s">
        <v>46</v>
      </c>
      <c r="D51" s="267" t="s">
        <v>13</v>
      </c>
      <c r="E51" s="263"/>
      <c r="F51" s="268"/>
      <c r="G51" s="263"/>
      <c r="H51" s="263">
        <v>802</v>
      </c>
    </row>
    <row r="52" spans="1:8" ht="39">
      <c r="A52" s="264"/>
      <c r="B52" s="269"/>
      <c r="C52" s="266" t="s">
        <v>16</v>
      </c>
      <c r="D52" s="267" t="s">
        <v>13</v>
      </c>
      <c r="E52" s="263"/>
      <c r="F52" s="268"/>
      <c r="G52" s="263">
        <v>280852</v>
      </c>
      <c r="H52" s="263">
        <v>3772</v>
      </c>
    </row>
    <row r="54" spans="1:8" s="303" customFormat="1">
      <c r="A54" s="303" t="s">
        <v>54</v>
      </c>
    </row>
    <row r="55" spans="1:8" ht="39">
      <c r="A55" s="304"/>
      <c r="B55" s="305"/>
      <c r="C55" s="306" t="s">
        <v>46</v>
      </c>
      <c r="D55" s="307" t="s">
        <v>13</v>
      </c>
      <c r="E55" s="312"/>
      <c r="F55" s="313"/>
      <c r="G55" s="312">
        <v>209174</v>
      </c>
      <c r="H55" s="312"/>
    </row>
    <row r="56" spans="1:8" ht="39">
      <c r="A56" s="264"/>
      <c r="B56" s="269"/>
      <c r="C56" s="266" t="s">
        <v>16</v>
      </c>
      <c r="D56" s="267" t="s">
        <v>13</v>
      </c>
      <c r="E56" s="263"/>
      <c r="F56" s="268"/>
      <c r="G56" s="263">
        <v>423229</v>
      </c>
      <c r="H56" s="263">
        <v>34350</v>
      </c>
    </row>
    <row r="58" spans="1:8" s="303" customFormat="1">
      <c r="A58" s="303" t="s">
        <v>55</v>
      </c>
    </row>
    <row r="60" spans="1:8" ht="39">
      <c r="A60" s="304"/>
      <c r="B60" s="305"/>
      <c r="C60" s="306" t="s">
        <v>46</v>
      </c>
      <c r="D60" s="307" t="s">
        <v>13</v>
      </c>
      <c r="E60" s="312"/>
      <c r="F60" s="313"/>
      <c r="G60" s="312">
        <v>82224</v>
      </c>
      <c r="H60" s="312"/>
    </row>
    <row r="61" spans="1:8" ht="39">
      <c r="A61" s="304"/>
      <c r="B61" s="305"/>
      <c r="C61" s="306" t="s">
        <v>16</v>
      </c>
      <c r="D61" s="307" t="s">
        <v>13</v>
      </c>
      <c r="E61" s="312"/>
      <c r="F61" s="313"/>
      <c r="G61" s="312">
        <v>42355</v>
      </c>
      <c r="H61" s="312"/>
    </row>
    <row r="62" spans="1:8" s="303" customFormat="1">
      <c r="A62" s="303" t="s">
        <v>56</v>
      </c>
    </row>
    <row r="64" spans="1:8" ht="39">
      <c r="A64" s="304"/>
      <c r="B64" s="305"/>
      <c r="C64" s="306" t="s">
        <v>16</v>
      </c>
      <c r="D64" s="307" t="s">
        <v>13</v>
      </c>
      <c r="E64" s="312"/>
      <c r="F64" s="313"/>
      <c r="G64" s="312">
        <v>13685</v>
      </c>
      <c r="H64" s="312"/>
    </row>
    <row r="66" spans="1:8" s="303" customFormat="1">
      <c r="A66" s="303" t="s">
        <v>57</v>
      </c>
    </row>
    <row r="68" spans="1:8" ht="39">
      <c r="A68" s="304"/>
      <c r="B68" s="305"/>
      <c r="C68" s="306" t="s">
        <v>44</v>
      </c>
      <c r="D68" s="307" t="s">
        <v>13</v>
      </c>
      <c r="E68" s="312">
        <v>0</v>
      </c>
      <c r="F68" s="313">
        <v>0</v>
      </c>
      <c r="G68" s="312">
        <v>192133</v>
      </c>
      <c r="H68" s="312"/>
    </row>
    <row r="69" spans="1:8" ht="39">
      <c r="A69" s="264"/>
      <c r="B69" s="269"/>
      <c r="C69" s="266" t="s">
        <v>45</v>
      </c>
      <c r="D69" s="267" t="s">
        <v>13</v>
      </c>
      <c r="E69" s="312">
        <v>0</v>
      </c>
      <c r="F69" s="268">
        <v>0</v>
      </c>
      <c r="G69" s="263">
        <v>99138</v>
      </c>
      <c r="H69" s="263"/>
    </row>
    <row r="70" spans="1:8" ht="39">
      <c r="A70" s="264"/>
      <c r="B70" s="269"/>
      <c r="C70" s="266" t="s">
        <v>46</v>
      </c>
      <c r="D70" s="267" t="s">
        <v>13</v>
      </c>
      <c r="E70" s="312">
        <v>0</v>
      </c>
      <c r="F70" s="268">
        <v>0</v>
      </c>
      <c r="G70" s="263">
        <v>11870</v>
      </c>
      <c r="H70" s="263"/>
    </row>
    <row r="72" spans="1:8">
      <c r="A72" s="303" t="s">
        <v>64</v>
      </c>
      <c r="B72" s="303"/>
      <c r="C72" s="303"/>
      <c r="D72" s="303"/>
      <c r="E72" s="303"/>
      <c r="F72" s="303"/>
      <c r="G72" s="303"/>
      <c r="H72" s="303"/>
    </row>
    <row r="74" spans="1:8" ht="39">
      <c r="A74" s="304"/>
      <c r="B74" s="305"/>
      <c r="C74" s="306" t="s">
        <v>16</v>
      </c>
      <c r="D74" s="307" t="s">
        <v>13</v>
      </c>
      <c r="E74" s="312">
        <v>0</v>
      </c>
      <c r="F74" s="313">
        <v>0</v>
      </c>
      <c r="G74" s="312">
        <v>0</v>
      </c>
      <c r="H74" s="312">
        <v>3880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Лист119"/>
  <dimension ref="A1:I46"/>
  <sheetViews>
    <sheetView workbookViewId="0">
      <selection activeCell="G40" sqref="G40"/>
    </sheetView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287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>
        <v>24720</v>
      </c>
      <c r="E8" s="828"/>
      <c r="F8" s="828"/>
      <c r="G8" s="828">
        <v>24720</v>
      </c>
    </row>
    <row r="9" spans="1:9">
      <c r="A9" s="830">
        <v>2</v>
      </c>
      <c r="B9" s="831" t="s">
        <v>233</v>
      </c>
      <c r="C9" s="832">
        <v>4666974</v>
      </c>
      <c r="D9" s="832">
        <v>9185880</v>
      </c>
      <c r="E9" s="832">
        <v>438664</v>
      </c>
      <c r="F9" s="832"/>
      <c r="G9" s="832">
        <v>14291518</v>
      </c>
    </row>
    <row r="10" spans="1:9">
      <c r="A10" s="826">
        <f t="shared" ref="A10:A31" si="0">A9+1</f>
        <v>3</v>
      </c>
      <c r="B10" s="827" t="s">
        <v>273</v>
      </c>
      <c r="C10" s="828">
        <v>860</v>
      </c>
      <c r="D10" s="828">
        <v>20589</v>
      </c>
      <c r="E10" s="828"/>
      <c r="F10" s="828"/>
      <c r="G10" s="828">
        <v>21449</v>
      </c>
    </row>
    <row r="11" spans="1:9">
      <c r="A11" s="830">
        <f t="shared" si="0"/>
        <v>4</v>
      </c>
      <c r="B11" s="831" t="s">
        <v>234</v>
      </c>
      <c r="C11" s="832">
        <v>299811</v>
      </c>
      <c r="D11" s="832">
        <v>363774</v>
      </c>
      <c r="E11" s="832">
        <v>6005</v>
      </c>
      <c r="F11" s="832"/>
      <c r="G11" s="832">
        <v>669590</v>
      </c>
    </row>
    <row r="12" spans="1:9">
      <c r="A12" s="826">
        <f t="shared" si="0"/>
        <v>5</v>
      </c>
      <c r="B12" s="827" t="s">
        <v>235</v>
      </c>
      <c r="C12" s="828"/>
      <c r="D12" s="828">
        <v>196320</v>
      </c>
      <c r="E12" s="828">
        <v>52395</v>
      </c>
      <c r="F12" s="828"/>
      <c r="G12" s="828">
        <v>248715</v>
      </c>
      <c r="I12" s="870"/>
    </row>
    <row r="13" spans="1:9">
      <c r="A13" s="830">
        <f t="shared" si="0"/>
        <v>6</v>
      </c>
      <c r="B13" s="831" t="s">
        <v>236</v>
      </c>
      <c r="C13" s="832"/>
      <c r="D13" s="832">
        <v>42977</v>
      </c>
      <c r="E13" s="832">
        <v>1365</v>
      </c>
      <c r="F13" s="832"/>
      <c r="G13" s="832">
        <v>44342</v>
      </c>
      <c r="I13" s="870"/>
    </row>
    <row r="14" spans="1:9">
      <c r="A14" s="826">
        <f t="shared" si="0"/>
        <v>7</v>
      </c>
      <c r="B14" s="827" t="s">
        <v>237</v>
      </c>
      <c r="C14" s="828">
        <v>965171</v>
      </c>
      <c r="D14" s="828">
        <v>1337572</v>
      </c>
      <c r="E14" s="828">
        <v>89438</v>
      </c>
      <c r="F14" s="828"/>
      <c r="G14" s="828">
        <v>2392181</v>
      </c>
    </row>
    <row r="15" spans="1:9">
      <c r="A15" s="830">
        <f t="shared" si="0"/>
        <v>8</v>
      </c>
      <c r="B15" s="831" t="s">
        <v>239</v>
      </c>
      <c r="C15" s="832"/>
      <c r="D15" s="832">
        <v>654684</v>
      </c>
      <c r="E15" s="832">
        <v>210489</v>
      </c>
      <c r="F15" s="832"/>
      <c r="G15" s="832">
        <v>865173</v>
      </c>
    </row>
    <row r="16" spans="1:9">
      <c r="A16" s="826">
        <f t="shared" si="0"/>
        <v>9</v>
      </c>
      <c r="B16" s="827" t="s">
        <v>241</v>
      </c>
      <c r="C16" s="828"/>
      <c r="D16" s="828">
        <v>129370</v>
      </c>
      <c r="E16" s="828"/>
      <c r="F16" s="828"/>
      <c r="G16" s="828">
        <v>129370</v>
      </c>
    </row>
    <row r="17" spans="1:7">
      <c r="A17" s="830">
        <f t="shared" si="0"/>
        <v>10</v>
      </c>
      <c r="B17" s="831" t="s">
        <v>242</v>
      </c>
      <c r="C17" s="832"/>
      <c r="D17" s="832">
        <v>18760</v>
      </c>
      <c r="E17" s="832">
        <v>96329</v>
      </c>
      <c r="F17" s="832"/>
      <c r="G17" s="832">
        <v>115089</v>
      </c>
    </row>
    <row r="18" spans="1:7">
      <c r="A18" s="826">
        <f t="shared" si="0"/>
        <v>11</v>
      </c>
      <c r="B18" s="827" t="s">
        <v>281</v>
      </c>
      <c r="C18" s="828"/>
      <c r="D18" s="828">
        <v>7000</v>
      </c>
      <c r="E18" s="828"/>
      <c r="F18" s="828"/>
      <c r="G18" s="828">
        <v>7000</v>
      </c>
    </row>
    <row r="19" spans="1:7">
      <c r="A19" s="830">
        <f t="shared" si="0"/>
        <v>12</v>
      </c>
      <c r="B19" s="831" t="s">
        <v>280</v>
      </c>
      <c r="C19" s="832"/>
      <c r="D19" s="832">
        <v>520480</v>
      </c>
      <c r="E19" s="832"/>
      <c r="F19" s="832"/>
      <c r="G19" s="832">
        <v>520480</v>
      </c>
    </row>
    <row r="20" spans="1:7">
      <c r="A20" s="826">
        <f t="shared" si="0"/>
        <v>13</v>
      </c>
      <c r="B20" s="827" t="s">
        <v>243</v>
      </c>
      <c r="C20" s="828"/>
      <c r="D20" s="828">
        <v>105562</v>
      </c>
      <c r="E20" s="828">
        <v>4073</v>
      </c>
      <c r="F20" s="828"/>
      <c r="G20" s="828">
        <v>109635</v>
      </c>
    </row>
    <row r="21" spans="1:7">
      <c r="A21" s="830">
        <f t="shared" si="0"/>
        <v>14</v>
      </c>
      <c r="B21" s="831" t="s">
        <v>244</v>
      </c>
      <c r="C21" s="832"/>
      <c r="D21" s="832"/>
      <c r="E21" s="832">
        <v>3760</v>
      </c>
      <c r="F21" s="832"/>
      <c r="G21" s="832">
        <v>3760</v>
      </c>
    </row>
    <row r="22" spans="1:7">
      <c r="A22" s="826">
        <f t="shared" si="0"/>
        <v>15</v>
      </c>
      <c r="B22" s="827" t="s">
        <v>276</v>
      </c>
      <c r="C22" s="828">
        <v>44628</v>
      </c>
      <c r="D22" s="828">
        <v>8047</v>
      </c>
      <c r="E22" s="828"/>
      <c r="F22" s="828"/>
      <c r="G22" s="828">
        <v>52675</v>
      </c>
    </row>
    <row r="23" spans="1:7">
      <c r="A23" s="830">
        <f t="shared" si="0"/>
        <v>16</v>
      </c>
      <c r="B23" s="831" t="s">
        <v>245</v>
      </c>
      <c r="C23" s="832"/>
      <c r="D23" s="832">
        <v>16081</v>
      </c>
      <c r="E23" s="832"/>
      <c r="F23" s="832"/>
      <c r="G23" s="832">
        <v>16081</v>
      </c>
    </row>
    <row r="24" spans="1:7">
      <c r="A24" s="826">
        <f t="shared" si="0"/>
        <v>17</v>
      </c>
      <c r="B24" s="827" t="s">
        <v>246</v>
      </c>
      <c r="C24" s="828"/>
      <c r="D24" s="828">
        <v>659580</v>
      </c>
      <c r="E24" s="828">
        <v>4169</v>
      </c>
      <c r="F24" s="828"/>
      <c r="G24" s="828">
        <v>663749</v>
      </c>
    </row>
    <row r="25" spans="1:7">
      <c r="A25" s="830">
        <f t="shared" si="0"/>
        <v>18</v>
      </c>
      <c r="B25" s="831" t="s">
        <v>247</v>
      </c>
      <c r="C25" s="832"/>
      <c r="D25" s="832">
        <v>170815</v>
      </c>
      <c r="E25" s="832">
        <v>7986</v>
      </c>
      <c r="F25" s="832"/>
      <c r="G25" s="832">
        <v>178801</v>
      </c>
    </row>
    <row r="26" spans="1:7">
      <c r="A26" s="826">
        <f t="shared" si="0"/>
        <v>19</v>
      </c>
      <c r="B26" s="827" t="s">
        <v>261</v>
      </c>
      <c r="C26" s="828"/>
      <c r="D26" s="828">
        <v>136238</v>
      </c>
      <c r="E26" s="828"/>
      <c r="F26" s="828"/>
      <c r="G26" s="828">
        <v>136238</v>
      </c>
    </row>
    <row r="27" spans="1:7">
      <c r="A27" s="830">
        <f t="shared" si="0"/>
        <v>20</v>
      </c>
      <c r="B27" s="831" t="s">
        <v>250</v>
      </c>
      <c r="C27" s="832"/>
      <c r="D27" s="832">
        <v>67314</v>
      </c>
      <c r="E27" s="832"/>
      <c r="F27" s="832"/>
      <c r="G27" s="832">
        <v>67314</v>
      </c>
    </row>
    <row r="28" spans="1:7">
      <c r="A28" s="826">
        <f t="shared" si="0"/>
        <v>21</v>
      </c>
      <c r="B28" s="827" t="s">
        <v>277</v>
      </c>
      <c r="C28" s="828"/>
      <c r="D28" s="828">
        <v>7140</v>
      </c>
      <c r="E28" s="828"/>
      <c r="F28" s="828"/>
      <c r="G28" s="828">
        <v>7140</v>
      </c>
    </row>
    <row r="29" spans="1:7">
      <c r="A29" s="830">
        <f t="shared" si="0"/>
        <v>22</v>
      </c>
      <c r="B29" s="831" t="s">
        <v>251</v>
      </c>
      <c r="C29" s="832">
        <v>611</v>
      </c>
      <c r="D29" s="832"/>
      <c r="E29" s="832"/>
      <c r="F29" s="832"/>
      <c r="G29" s="832">
        <v>611</v>
      </c>
    </row>
    <row r="30" spans="1:7">
      <c r="A30" s="826">
        <f t="shared" si="0"/>
        <v>23</v>
      </c>
      <c r="B30" s="827" t="s">
        <v>252</v>
      </c>
      <c r="C30" s="828"/>
      <c r="D30" s="828">
        <v>394706</v>
      </c>
      <c r="E30" s="828">
        <v>7127</v>
      </c>
      <c r="F30" s="828"/>
      <c r="G30" s="828">
        <v>401833</v>
      </c>
    </row>
    <row r="31" spans="1:7">
      <c r="A31" s="830">
        <f t="shared" si="0"/>
        <v>24</v>
      </c>
      <c r="B31" s="831" t="s">
        <v>278</v>
      </c>
      <c r="C31" s="832"/>
      <c r="D31" s="832">
        <v>2200</v>
      </c>
      <c r="E31" s="832"/>
      <c r="F31" s="832"/>
      <c r="G31" s="832">
        <v>2200</v>
      </c>
    </row>
    <row r="32" spans="1:7">
      <c r="A32" s="826">
        <v>25</v>
      </c>
      <c r="B32" s="859" t="s">
        <v>253</v>
      </c>
      <c r="C32" s="846"/>
      <c r="D32" s="846">
        <v>2550</v>
      </c>
      <c r="E32" s="846"/>
      <c r="F32" s="846"/>
      <c r="G32" s="846">
        <v>2550</v>
      </c>
    </row>
    <row r="33" spans="1:7">
      <c r="A33" s="830">
        <f>A32+1</f>
        <v>26</v>
      </c>
      <c r="B33" s="871" t="s">
        <v>254</v>
      </c>
      <c r="C33" s="830"/>
      <c r="D33" s="830">
        <v>141235</v>
      </c>
      <c r="E33" s="860">
        <v>19355</v>
      </c>
      <c r="F33" s="830"/>
      <c r="G33" s="830">
        <v>160590</v>
      </c>
    </row>
    <row r="34" spans="1:7">
      <c r="A34" s="826">
        <v>26</v>
      </c>
      <c r="B34" s="862" t="s">
        <v>255</v>
      </c>
      <c r="C34" s="863"/>
      <c r="D34" s="863">
        <v>386774</v>
      </c>
      <c r="E34" s="863"/>
      <c r="F34" s="863"/>
      <c r="G34" s="863">
        <v>386774</v>
      </c>
    </row>
    <row r="35" spans="1:7">
      <c r="A35" s="830">
        <v>27</v>
      </c>
      <c r="B35" s="865" t="s">
        <v>256</v>
      </c>
      <c r="C35" s="866"/>
      <c r="D35" s="866">
        <v>229740</v>
      </c>
      <c r="E35" s="866">
        <v>0</v>
      </c>
      <c r="F35" s="866"/>
      <c r="G35" s="866">
        <v>229740</v>
      </c>
    </row>
    <row r="36" spans="1:7">
      <c r="A36" s="826">
        <v>28</v>
      </c>
      <c r="B36" s="862" t="s">
        <v>257</v>
      </c>
      <c r="C36" s="863"/>
      <c r="D36" s="863">
        <v>73500</v>
      </c>
      <c r="E36" s="863"/>
      <c r="F36" s="863"/>
      <c r="G36" s="863">
        <v>73500</v>
      </c>
    </row>
    <row r="37" spans="1:7">
      <c r="A37" s="830">
        <v>29</v>
      </c>
      <c r="B37" s="865" t="s">
        <v>258</v>
      </c>
      <c r="C37" s="866"/>
      <c r="D37" s="866">
        <v>0</v>
      </c>
      <c r="E37" s="866"/>
      <c r="F37" s="866"/>
      <c r="G37" s="866">
        <v>0</v>
      </c>
    </row>
    <row r="38" spans="1:7">
      <c r="A38" s="826">
        <v>30</v>
      </c>
      <c r="B38" s="862" t="s">
        <v>259</v>
      </c>
      <c r="C38" s="863"/>
      <c r="D38" s="863">
        <v>45725</v>
      </c>
      <c r="E38" s="863"/>
      <c r="F38" s="863"/>
      <c r="G38" s="863">
        <v>45725</v>
      </c>
    </row>
    <row r="39" spans="1:7">
      <c r="A39" s="830">
        <v>31</v>
      </c>
      <c r="B39" s="865" t="s">
        <v>279</v>
      </c>
      <c r="C39" s="866"/>
      <c r="D39" s="866">
        <v>359</v>
      </c>
      <c r="E39" s="866"/>
      <c r="F39" s="866"/>
      <c r="G39" s="866">
        <v>359</v>
      </c>
    </row>
    <row r="40" spans="1:7">
      <c r="A40" s="826">
        <v>32</v>
      </c>
      <c r="B40" s="862" t="s">
        <v>260</v>
      </c>
      <c r="C40" s="863">
        <v>1103114</v>
      </c>
      <c r="D40" s="863">
        <v>274507</v>
      </c>
      <c r="E40" s="863">
        <v>69871</v>
      </c>
      <c r="F40" s="863">
        <v>379442</v>
      </c>
      <c r="G40" s="863">
        <v>1826934</v>
      </c>
    </row>
    <row r="41" spans="1:7">
      <c r="A41" s="830"/>
      <c r="B41" s="847" t="s">
        <v>262</v>
      </c>
      <c r="C41" s="848">
        <v>7081169</v>
      </c>
      <c r="D41" s="848">
        <v>15224199</v>
      </c>
      <c r="E41" s="848">
        <v>1011026</v>
      </c>
      <c r="F41" s="848">
        <v>379442</v>
      </c>
      <c r="G41" s="848">
        <v>23695836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Лист120"/>
  <dimension ref="A1:I45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288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>
        <v>21840</v>
      </c>
      <c r="E8" s="828"/>
      <c r="F8" s="828"/>
      <c r="G8" s="828">
        <v>21840</v>
      </c>
    </row>
    <row r="9" spans="1:9">
      <c r="A9" s="830">
        <v>2</v>
      </c>
      <c r="B9" s="831" t="s">
        <v>233</v>
      </c>
      <c r="C9" s="832">
        <v>4391988</v>
      </c>
      <c r="D9" s="832">
        <v>7889431</v>
      </c>
      <c r="E9" s="832">
        <v>373921</v>
      </c>
      <c r="F9" s="832"/>
      <c r="G9" s="832">
        <v>12655340</v>
      </c>
    </row>
    <row r="10" spans="1:9">
      <c r="A10" s="826">
        <f t="shared" ref="A10:A31" si="0">A9+1</f>
        <v>3</v>
      </c>
      <c r="B10" s="827" t="s">
        <v>273</v>
      </c>
      <c r="C10" s="828">
        <v>839</v>
      </c>
      <c r="D10" s="828">
        <v>19659</v>
      </c>
      <c r="E10" s="828"/>
      <c r="F10" s="828"/>
      <c r="G10" s="828">
        <v>20498</v>
      </c>
    </row>
    <row r="11" spans="1:9">
      <c r="A11" s="830">
        <f t="shared" si="0"/>
        <v>4</v>
      </c>
      <c r="B11" s="831" t="s">
        <v>234</v>
      </c>
      <c r="C11" s="832">
        <v>282727</v>
      </c>
      <c r="D11" s="832">
        <v>276469</v>
      </c>
      <c r="E11" s="832">
        <v>5998</v>
      </c>
      <c r="F11" s="832"/>
      <c r="G11" s="832">
        <v>565194</v>
      </c>
    </row>
    <row r="12" spans="1:9">
      <c r="A12" s="826">
        <f t="shared" si="0"/>
        <v>5</v>
      </c>
      <c r="B12" s="827" t="s">
        <v>235</v>
      </c>
      <c r="C12" s="828"/>
      <c r="D12" s="828">
        <v>201560</v>
      </c>
      <c r="E12" s="828">
        <v>49041</v>
      </c>
      <c r="F12" s="828"/>
      <c r="G12" s="828">
        <v>250601</v>
      </c>
      <c r="I12" s="870"/>
    </row>
    <row r="13" spans="1:9">
      <c r="A13" s="830">
        <f t="shared" si="0"/>
        <v>6</v>
      </c>
      <c r="B13" s="831" t="s">
        <v>236</v>
      </c>
      <c r="C13" s="832"/>
      <c r="D13" s="832">
        <v>44039</v>
      </c>
      <c r="E13" s="832">
        <v>122</v>
      </c>
      <c r="F13" s="832"/>
      <c r="G13" s="832">
        <v>44161</v>
      </c>
      <c r="I13" s="870"/>
    </row>
    <row r="14" spans="1:9">
      <c r="A14" s="826">
        <f t="shared" si="0"/>
        <v>7</v>
      </c>
      <c r="B14" s="827" t="s">
        <v>237</v>
      </c>
      <c r="C14" s="828">
        <v>1111735</v>
      </c>
      <c r="D14" s="828">
        <v>1381946</v>
      </c>
      <c r="E14" s="828">
        <v>77910</v>
      </c>
      <c r="F14" s="828"/>
      <c r="G14" s="828">
        <v>2571591</v>
      </c>
    </row>
    <row r="15" spans="1:9">
      <c r="A15" s="830">
        <f t="shared" si="0"/>
        <v>8</v>
      </c>
      <c r="B15" s="831" t="s">
        <v>239</v>
      </c>
      <c r="C15" s="832"/>
      <c r="D15" s="832">
        <v>734207</v>
      </c>
      <c r="E15" s="832">
        <v>172077</v>
      </c>
      <c r="F15" s="832"/>
      <c r="G15" s="832">
        <v>906284</v>
      </c>
    </row>
    <row r="16" spans="1:9">
      <c r="A16" s="826">
        <f t="shared" si="0"/>
        <v>9</v>
      </c>
      <c r="B16" s="827" t="s">
        <v>241</v>
      </c>
      <c r="C16" s="828"/>
      <c r="D16" s="828">
        <v>123259</v>
      </c>
      <c r="E16" s="828"/>
      <c r="F16" s="828"/>
      <c r="G16" s="828">
        <v>123259</v>
      </c>
    </row>
    <row r="17" spans="1:7">
      <c r="A17" s="830">
        <f t="shared" si="0"/>
        <v>10</v>
      </c>
      <c r="B17" s="831" t="s">
        <v>242</v>
      </c>
      <c r="C17" s="832"/>
      <c r="D17" s="832">
        <v>16460</v>
      </c>
      <c r="E17" s="832">
        <v>102397</v>
      </c>
      <c r="F17" s="832"/>
      <c r="G17" s="832">
        <v>118857</v>
      </c>
    </row>
    <row r="18" spans="1:7">
      <c r="A18" s="826">
        <f t="shared" si="0"/>
        <v>11</v>
      </c>
      <c r="B18" s="827" t="s">
        <v>281</v>
      </c>
      <c r="C18" s="828"/>
      <c r="D18" s="828">
        <v>6040</v>
      </c>
      <c r="E18" s="828"/>
      <c r="F18" s="828"/>
      <c r="G18" s="828">
        <v>6040</v>
      </c>
    </row>
    <row r="19" spans="1:7">
      <c r="A19" s="830">
        <f t="shared" si="0"/>
        <v>12</v>
      </c>
      <c r="B19" s="831" t="s">
        <v>280</v>
      </c>
      <c r="C19" s="832"/>
      <c r="D19" s="832">
        <v>632640</v>
      </c>
      <c r="E19" s="832"/>
      <c r="F19" s="832"/>
      <c r="G19" s="832">
        <v>632640</v>
      </c>
    </row>
    <row r="20" spans="1:7">
      <c r="A20" s="826">
        <f t="shared" si="0"/>
        <v>13</v>
      </c>
      <c r="B20" s="827" t="s">
        <v>243</v>
      </c>
      <c r="C20" s="828"/>
      <c r="D20" s="828">
        <v>91620</v>
      </c>
      <c r="E20" s="828">
        <v>3262</v>
      </c>
      <c r="F20" s="828"/>
      <c r="G20" s="828">
        <v>94882</v>
      </c>
    </row>
    <row r="21" spans="1:7">
      <c r="A21" s="830">
        <f t="shared" si="0"/>
        <v>14</v>
      </c>
      <c r="B21" s="831" t="s">
        <v>244</v>
      </c>
      <c r="C21" s="832"/>
      <c r="D21" s="832"/>
      <c r="E21" s="832">
        <v>3760</v>
      </c>
      <c r="F21" s="832"/>
      <c r="G21" s="832">
        <v>3760</v>
      </c>
    </row>
    <row r="22" spans="1:7">
      <c r="A22" s="826">
        <f t="shared" si="0"/>
        <v>15</v>
      </c>
      <c r="B22" s="827" t="s">
        <v>276</v>
      </c>
      <c r="C22" s="828">
        <v>43487</v>
      </c>
      <c r="D22" s="828">
        <v>9088</v>
      </c>
      <c r="E22" s="828"/>
      <c r="F22" s="828"/>
      <c r="G22" s="828">
        <v>52575</v>
      </c>
    </row>
    <row r="23" spans="1:7">
      <c r="A23" s="830">
        <f t="shared" si="0"/>
        <v>16</v>
      </c>
      <c r="B23" s="831" t="s">
        <v>245</v>
      </c>
      <c r="C23" s="832"/>
      <c r="D23" s="832">
        <v>15889</v>
      </c>
      <c r="E23" s="832"/>
      <c r="F23" s="832"/>
      <c r="G23" s="832">
        <v>15889</v>
      </c>
    </row>
    <row r="24" spans="1:7">
      <c r="A24" s="826">
        <f t="shared" si="0"/>
        <v>17</v>
      </c>
      <c r="B24" s="827" t="s">
        <v>246</v>
      </c>
      <c r="C24" s="828"/>
      <c r="D24" s="828">
        <v>621791</v>
      </c>
      <c r="E24" s="828">
        <v>4000</v>
      </c>
      <c r="F24" s="828"/>
      <c r="G24" s="828">
        <v>625791</v>
      </c>
    </row>
    <row r="25" spans="1:7">
      <c r="A25" s="830">
        <f t="shared" si="0"/>
        <v>18</v>
      </c>
      <c r="B25" s="831" t="s">
        <v>247</v>
      </c>
      <c r="C25" s="832"/>
      <c r="D25" s="832">
        <v>128525</v>
      </c>
      <c r="E25" s="832">
        <v>7866</v>
      </c>
      <c r="F25" s="832"/>
      <c r="G25" s="832">
        <v>136391</v>
      </c>
    </row>
    <row r="26" spans="1:7">
      <c r="A26" s="826">
        <f t="shared" si="0"/>
        <v>19</v>
      </c>
      <c r="B26" s="827" t="s">
        <v>261</v>
      </c>
      <c r="C26" s="828"/>
      <c r="D26" s="828">
        <v>211120</v>
      </c>
      <c r="E26" s="828"/>
      <c r="F26" s="828"/>
      <c r="G26" s="828">
        <v>211120</v>
      </c>
    </row>
    <row r="27" spans="1:7">
      <c r="A27" s="830">
        <f t="shared" si="0"/>
        <v>20</v>
      </c>
      <c r="B27" s="831" t="s">
        <v>250</v>
      </c>
      <c r="C27" s="832"/>
      <c r="D27" s="832">
        <v>58381</v>
      </c>
      <c r="E27" s="832"/>
      <c r="F27" s="832"/>
      <c r="G27" s="832">
        <v>58381</v>
      </c>
    </row>
    <row r="28" spans="1:7">
      <c r="A28" s="826">
        <f t="shared" si="0"/>
        <v>21</v>
      </c>
      <c r="B28" s="827" t="s">
        <v>277</v>
      </c>
      <c r="C28" s="828"/>
      <c r="D28" s="828">
        <v>4620</v>
      </c>
      <c r="E28" s="828"/>
      <c r="F28" s="828"/>
      <c r="G28" s="828">
        <v>4620</v>
      </c>
    </row>
    <row r="29" spans="1:7">
      <c r="A29" s="830">
        <f t="shared" si="0"/>
        <v>22</v>
      </c>
      <c r="B29" s="831" t="s">
        <v>251</v>
      </c>
      <c r="C29" s="832">
        <v>649</v>
      </c>
      <c r="D29" s="832"/>
      <c r="E29" s="832"/>
      <c r="F29" s="832"/>
      <c r="G29" s="832">
        <v>649</v>
      </c>
    </row>
    <row r="30" spans="1:7">
      <c r="A30" s="826">
        <f t="shared" si="0"/>
        <v>23</v>
      </c>
      <c r="B30" s="827" t="s">
        <v>252</v>
      </c>
      <c r="C30" s="828"/>
      <c r="D30" s="828">
        <v>397582</v>
      </c>
      <c r="E30" s="828">
        <v>6666</v>
      </c>
      <c r="F30" s="828"/>
      <c r="G30" s="828">
        <v>404248</v>
      </c>
    </row>
    <row r="31" spans="1:7">
      <c r="A31" s="830">
        <f t="shared" si="0"/>
        <v>24</v>
      </c>
      <c r="B31" s="831" t="s">
        <v>278</v>
      </c>
      <c r="C31" s="832"/>
      <c r="D31" s="832">
        <v>2340</v>
      </c>
      <c r="E31" s="832"/>
      <c r="F31" s="832"/>
      <c r="G31" s="832">
        <v>2340</v>
      </c>
    </row>
    <row r="32" spans="1:7">
      <c r="A32" s="826">
        <v>25</v>
      </c>
      <c r="B32" s="859" t="s">
        <v>253</v>
      </c>
      <c r="C32" s="846"/>
      <c r="D32" s="846">
        <v>4050</v>
      </c>
      <c r="E32" s="846"/>
      <c r="F32" s="846"/>
      <c r="G32" s="846">
        <v>4050</v>
      </c>
    </row>
    <row r="33" spans="1:7">
      <c r="A33" s="830">
        <f>A32+1</f>
        <v>26</v>
      </c>
      <c r="B33" s="871" t="s">
        <v>254</v>
      </c>
      <c r="C33" s="830"/>
      <c r="D33" s="830">
        <v>180779</v>
      </c>
      <c r="E33" s="860">
        <v>17184</v>
      </c>
      <c r="F33" s="830"/>
      <c r="G33" s="830">
        <v>197963</v>
      </c>
    </row>
    <row r="34" spans="1:7">
      <c r="A34" s="826">
        <v>26</v>
      </c>
      <c r="B34" s="862" t="s">
        <v>255</v>
      </c>
      <c r="C34" s="863"/>
      <c r="D34" s="863">
        <v>381629</v>
      </c>
      <c r="E34" s="863"/>
      <c r="F34" s="863"/>
      <c r="G34" s="863">
        <v>381629</v>
      </c>
    </row>
    <row r="35" spans="1:7">
      <c r="A35" s="830">
        <v>27</v>
      </c>
      <c r="B35" s="865" t="s">
        <v>256</v>
      </c>
      <c r="C35" s="866"/>
      <c r="D35" s="866">
        <v>209016</v>
      </c>
      <c r="E35" s="866">
        <v>0</v>
      </c>
      <c r="F35" s="866"/>
      <c r="G35" s="866">
        <v>209016</v>
      </c>
    </row>
    <row r="36" spans="1:7">
      <c r="A36" s="826">
        <v>28</v>
      </c>
      <c r="B36" s="862" t="s">
        <v>257</v>
      </c>
      <c r="C36" s="863"/>
      <c r="D36" s="863">
        <v>63600</v>
      </c>
      <c r="E36" s="863"/>
      <c r="F36" s="863"/>
      <c r="G36" s="863">
        <v>63600</v>
      </c>
    </row>
    <row r="37" spans="1:7">
      <c r="A37" s="830">
        <v>29</v>
      </c>
      <c r="B37" s="865" t="s">
        <v>258</v>
      </c>
      <c r="C37" s="866"/>
      <c r="D37" s="866">
        <v>3979</v>
      </c>
      <c r="E37" s="866"/>
      <c r="F37" s="866"/>
      <c r="G37" s="866">
        <v>3979</v>
      </c>
    </row>
    <row r="38" spans="1:7">
      <c r="A38" s="826">
        <v>30</v>
      </c>
      <c r="B38" s="862" t="s">
        <v>259</v>
      </c>
      <c r="C38" s="863"/>
      <c r="D38" s="863">
        <v>39978</v>
      </c>
      <c r="E38" s="863"/>
      <c r="F38" s="863"/>
      <c r="G38" s="863">
        <v>39978</v>
      </c>
    </row>
    <row r="39" spans="1:7">
      <c r="A39" s="830">
        <v>31</v>
      </c>
      <c r="B39" s="865" t="s">
        <v>260</v>
      </c>
      <c r="C39" s="866">
        <v>1692003</v>
      </c>
      <c r="D39" s="866">
        <v>240334</v>
      </c>
      <c r="E39" s="866">
        <v>47487</v>
      </c>
      <c r="F39" s="866">
        <v>385711</v>
      </c>
      <c r="G39" s="866">
        <v>2365535</v>
      </c>
    </row>
    <row r="40" spans="1:7">
      <c r="A40" s="830"/>
      <c r="B40" s="847" t="s">
        <v>262</v>
      </c>
      <c r="C40" s="848">
        <v>7523428</v>
      </c>
      <c r="D40" s="848">
        <v>14011871</v>
      </c>
      <c r="E40" s="848">
        <v>871691</v>
      </c>
      <c r="F40" s="848">
        <v>385711</v>
      </c>
      <c r="G40" s="848">
        <v>22792701</v>
      </c>
    </row>
    <row r="42" spans="1:7" hidden="1"/>
    <row r="43" spans="1:7" hidden="1"/>
    <row r="44" spans="1:7" hidden="1"/>
    <row r="45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Лист121"/>
  <dimension ref="A1:I45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289</v>
      </c>
      <c r="C3" s="980"/>
      <c r="D3" s="980"/>
      <c r="E3" s="980"/>
      <c r="F3" s="980"/>
      <c r="G3" s="314"/>
      <c r="H3" s="314"/>
      <c r="I3" s="2"/>
    </row>
    <row r="5" spans="1:9">
      <c r="A5" s="992" t="s">
        <v>228</v>
      </c>
      <c r="B5" s="995" t="s">
        <v>229</v>
      </c>
      <c r="C5" s="997" t="s">
        <v>230</v>
      </c>
      <c r="D5" s="998"/>
      <c r="E5" s="998"/>
      <c r="F5" s="998"/>
      <c r="G5" s="999"/>
    </row>
    <row r="6" spans="1:9">
      <c r="A6" s="993"/>
      <c r="B6" s="996"/>
      <c r="C6" s="1000" t="s">
        <v>231</v>
      </c>
      <c r="D6" s="1001"/>
      <c r="E6" s="1001"/>
      <c r="F6" s="1002"/>
      <c r="G6" s="822"/>
    </row>
    <row r="7" spans="1:9">
      <c r="A7" s="994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8" t="s">
        <v>232</v>
      </c>
    </row>
    <row r="8" spans="1:9">
      <c r="A8" s="826">
        <v>1</v>
      </c>
      <c r="B8" s="827" t="s">
        <v>275</v>
      </c>
      <c r="C8" s="828"/>
      <c r="D8" s="828">
        <v>22880</v>
      </c>
      <c r="E8" s="828"/>
      <c r="F8" s="828"/>
      <c r="G8" s="828">
        <v>22880</v>
      </c>
    </row>
    <row r="9" spans="1:9">
      <c r="A9" s="830">
        <v>2</v>
      </c>
      <c r="B9" s="831" t="s">
        <v>233</v>
      </c>
      <c r="C9" s="832">
        <v>4378846</v>
      </c>
      <c r="D9" s="832">
        <v>8278141</v>
      </c>
      <c r="E9" s="832">
        <v>428234</v>
      </c>
      <c r="F9" s="832"/>
      <c r="G9" s="832">
        <v>13085221</v>
      </c>
    </row>
    <row r="10" spans="1:9">
      <c r="A10" s="826">
        <v>3</v>
      </c>
      <c r="B10" s="827" t="s">
        <v>273</v>
      </c>
      <c r="C10" s="828">
        <v>0</v>
      </c>
      <c r="D10" s="828">
        <v>0</v>
      </c>
      <c r="E10" s="828"/>
      <c r="F10" s="828"/>
      <c r="G10" s="828">
        <v>0</v>
      </c>
    </row>
    <row r="11" spans="1:9">
      <c r="A11" s="830">
        <v>4</v>
      </c>
      <c r="B11" s="831" t="s">
        <v>234</v>
      </c>
      <c r="C11" s="832">
        <v>366075</v>
      </c>
      <c r="D11" s="832">
        <v>390666</v>
      </c>
      <c r="E11" s="832">
        <v>5690</v>
      </c>
      <c r="F11" s="832"/>
      <c r="G11" s="832">
        <v>762431</v>
      </c>
    </row>
    <row r="12" spans="1:9">
      <c r="A12" s="826">
        <v>5</v>
      </c>
      <c r="B12" s="827" t="s">
        <v>235</v>
      </c>
      <c r="C12" s="828"/>
      <c r="D12" s="828">
        <v>211680</v>
      </c>
      <c r="E12" s="828">
        <v>46189</v>
      </c>
      <c r="F12" s="828"/>
      <c r="G12" s="828">
        <v>257869</v>
      </c>
      <c r="I12" s="870"/>
    </row>
    <row r="13" spans="1:9">
      <c r="A13" s="830">
        <v>6</v>
      </c>
      <c r="B13" s="831" t="s">
        <v>236</v>
      </c>
      <c r="C13" s="832"/>
      <c r="D13" s="832">
        <v>63405</v>
      </c>
      <c r="E13" s="832">
        <v>-377</v>
      </c>
      <c r="F13" s="832"/>
      <c r="G13" s="832">
        <v>63028</v>
      </c>
      <c r="I13" s="870"/>
    </row>
    <row r="14" spans="1:9">
      <c r="A14" s="826">
        <v>7</v>
      </c>
      <c r="B14" s="827" t="s">
        <v>237</v>
      </c>
      <c r="C14" s="828">
        <v>1298362</v>
      </c>
      <c r="D14" s="828">
        <v>1482320</v>
      </c>
      <c r="E14" s="828">
        <v>83170</v>
      </c>
      <c r="F14" s="828"/>
      <c r="G14" s="828">
        <v>2863852</v>
      </c>
    </row>
    <row r="15" spans="1:9">
      <c r="A15" s="830">
        <v>8</v>
      </c>
      <c r="B15" s="831" t="s">
        <v>239</v>
      </c>
      <c r="C15" s="832"/>
      <c r="D15" s="832">
        <v>728790</v>
      </c>
      <c r="E15" s="832">
        <v>176381</v>
      </c>
      <c r="F15" s="832"/>
      <c r="G15" s="832">
        <v>905171</v>
      </c>
    </row>
    <row r="16" spans="1:9">
      <c r="A16" s="826">
        <v>9</v>
      </c>
      <c r="B16" s="827" t="s">
        <v>241</v>
      </c>
      <c r="C16" s="828"/>
      <c r="D16" s="828">
        <v>121057</v>
      </c>
      <c r="E16" s="828"/>
      <c r="F16" s="828"/>
      <c r="G16" s="828">
        <v>121057</v>
      </c>
    </row>
    <row r="17" spans="1:7">
      <c r="A17" s="830">
        <v>10</v>
      </c>
      <c r="B17" s="831" t="s">
        <v>242</v>
      </c>
      <c r="C17" s="832"/>
      <c r="D17" s="832">
        <v>28940</v>
      </c>
      <c r="E17" s="832">
        <v>113373</v>
      </c>
      <c r="F17" s="832"/>
      <c r="G17" s="832">
        <v>142313</v>
      </c>
    </row>
    <row r="18" spans="1:7">
      <c r="A18" s="826">
        <v>11</v>
      </c>
      <c r="B18" s="827" t="s">
        <v>281</v>
      </c>
      <c r="C18" s="828"/>
      <c r="D18" s="828">
        <v>33880</v>
      </c>
      <c r="E18" s="828"/>
      <c r="F18" s="828"/>
      <c r="G18" s="828">
        <v>33880</v>
      </c>
    </row>
    <row r="19" spans="1:7">
      <c r="A19" s="830">
        <v>12</v>
      </c>
      <c r="B19" s="831" t="s">
        <v>280</v>
      </c>
      <c r="C19" s="832"/>
      <c r="D19" s="832">
        <v>674320</v>
      </c>
      <c r="E19" s="832"/>
      <c r="F19" s="832"/>
      <c r="G19" s="832">
        <v>674320</v>
      </c>
    </row>
    <row r="20" spans="1:7">
      <c r="A20" s="826">
        <v>13</v>
      </c>
      <c r="B20" s="827" t="s">
        <v>243</v>
      </c>
      <c r="C20" s="828"/>
      <c r="D20" s="828">
        <v>90281</v>
      </c>
      <c r="E20" s="828">
        <v>3759</v>
      </c>
      <c r="F20" s="828"/>
      <c r="G20" s="828">
        <v>94040</v>
      </c>
    </row>
    <row r="21" spans="1:7">
      <c r="A21" s="830">
        <v>14</v>
      </c>
      <c r="B21" s="831" t="s">
        <v>244</v>
      </c>
      <c r="C21" s="832"/>
      <c r="D21" s="832"/>
      <c r="E21" s="832">
        <v>4720</v>
      </c>
      <c r="F21" s="832"/>
      <c r="G21" s="832">
        <v>4720</v>
      </c>
    </row>
    <row r="22" spans="1:7">
      <c r="A22" s="826">
        <v>15</v>
      </c>
      <c r="B22" s="827" t="s">
        <v>276</v>
      </c>
      <c r="C22" s="828">
        <v>52299</v>
      </c>
      <c r="D22" s="828">
        <v>10992</v>
      </c>
      <c r="E22" s="828"/>
      <c r="F22" s="828"/>
      <c r="G22" s="828">
        <v>63291</v>
      </c>
    </row>
    <row r="23" spans="1:7">
      <c r="A23" s="830">
        <v>16</v>
      </c>
      <c r="B23" s="831" t="s">
        <v>245</v>
      </c>
      <c r="C23" s="832"/>
      <c r="D23" s="832">
        <v>18259</v>
      </c>
      <c r="E23" s="832"/>
      <c r="F23" s="832"/>
      <c r="G23" s="832">
        <v>18259</v>
      </c>
    </row>
    <row r="24" spans="1:7">
      <c r="A24" s="826">
        <v>17</v>
      </c>
      <c r="B24" s="827" t="s">
        <v>246</v>
      </c>
      <c r="C24" s="828"/>
      <c r="D24" s="828">
        <v>664948</v>
      </c>
      <c r="E24" s="828">
        <v>4374</v>
      </c>
      <c r="F24" s="828"/>
      <c r="G24" s="828">
        <v>669322</v>
      </c>
    </row>
    <row r="25" spans="1:7">
      <c r="A25" s="830">
        <v>18</v>
      </c>
      <c r="B25" s="831" t="s">
        <v>247</v>
      </c>
      <c r="C25" s="832"/>
      <c r="D25" s="832">
        <v>104046</v>
      </c>
      <c r="E25" s="832">
        <v>6647</v>
      </c>
      <c r="F25" s="832"/>
      <c r="G25" s="832">
        <v>110693</v>
      </c>
    </row>
    <row r="26" spans="1:7">
      <c r="A26" s="826">
        <v>19</v>
      </c>
      <c r="B26" s="827" t="s">
        <v>261</v>
      </c>
      <c r="C26" s="828"/>
      <c r="D26" s="828">
        <v>257182</v>
      </c>
      <c r="E26" s="828"/>
      <c r="F26" s="828"/>
      <c r="G26" s="828">
        <v>257182</v>
      </c>
    </row>
    <row r="27" spans="1:7">
      <c r="A27" s="830">
        <v>20</v>
      </c>
      <c r="B27" s="831" t="s">
        <v>250</v>
      </c>
      <c r="C27" s="832"/>
      <c r="D27" s="832">
        <v>60040</v>
      </c>
      <c r="E27" s="832"/>
      <c r="F27" s="832"/>
      <c r="G27" s="832">
        <v>60040</v>
      </c>
    </row>
    <row r="28" spans="1:7">
      <c r="A28" s="826">
        <v>21</v>
      </c>
      <c r="B28" s="827" t="s">
        <v>277</v>
      </c>
      <c r="C28" s="828"/>
      <c r="D28" s="828">
        <v>6540</v>
      </c>
      <c r="E28" s="828"/>
      <c r="F28" s="828"/>
      <c r="G28" s="828">
        <v>6540</v>
      </c>
    </row>
    <row r="29" spans="1:7">
      <c r="A29" s="830">
        <v>22</v>
      </c>
      <c r="B29" s="831" t="s">
        <v>251</v>
      </c>
      <c r="C29" s="832">
        <v>708</v>
      </c>
      <c r="D29" s="832"/>
      <c r="E29" s="832"/>
      <c r="F29" s="832"/>
      <c r="G29" s="832">
        <v>708</v>
      </c>
    </row>
    <row r="30" spans="1:7">
      <c r="A30" s="826">
        <v>23</v>
      </c>
      <c r="B30" s="827" t="s">
        <v>252</v>
      </c>
      <c r="C30" s="828"/>
      <c r="D30" s="828">
        <v>404816</v>
      </c>
      <c r="E30" s="828">
        <v>11444</v>
      </c>
      <c r="F30" s="828"/>
      <c r="G30" s="828">
        <v>416260</v>
      </c>
    </row>
    <row r="31" spans="1:7">
      <c r="A31" s="830">
        <v>24</v>
      </c>
      <c r="B31" s="831" t="s">
        <v>278</v>
      </c>
      <c r="C31" s="832"/>
      <c r="D31" s="832">
        <v>2820</v>
      </c>
      <c r="E31" s="832"/>
      <c r="F31" s="832"/>
      <c r="G31" s="832">
        <v>2820</v>
      </c>
    </row>
    <row r="32" spans="1:7">
      <c r="A32" s="826">
        <v>25</v>
      </c>
      <c r="B32" s="859" t="s">
        <v>253</v>
      </c>
      <c r="C32" s="846"/>
      <c r="D32" s="846">
        <v>3650</v>
      </c>
      <c r="E32" s="846"/>
      <c r="F32" s="846"/>
      <c r="G32" s="846">
        <v>3650</v>
      </c>
    </row>
    <row r="33" spans="1:7">
      <c r="A33" s="830">
        <v>26</v>
      </c>
      <c r="B33" s="871" t="s">
        <v>254</v>
      </c>
      <c r="C33" s="830"/>
      <c r="D33" s="830">
        <v>162720</v>
      </c>
      <c r="E33" s="860">
        <v>21763</v>
      </c>
      <c r="F33" s="830"/>
      <c r="G33" s="830">
        <v>184483</v>
      </c>
    </row>
    <row r="34" spans="1:7">
      <c r="A34" s="826">
        <v>26</v>
      </c>
      <c r="B34" s="862" t="s">
        <v>255</v>
      </c>
      <c r="C34" s="863"/>
      <c r="D34" s="863">
        <v>422458</v>
      </c>
      <c r="E34" s="863"/>
      <c r="F34" s="863"/>
      <c r="G34" s="863">
        <v>422458</v>
      </c>
    </row>
    <row r="35" spans="1:7">
      <c r="A35" s="830">
        <v>27</v>
      </c>
      <c r="B35" s="865" t="s">
        <v>256</v>
      </c>
      <c r="C35" s="866"/>
      <c r="D35" s="866">
        <v>206600</v>
      </c>
      <c r="E35" s="866">
        <v>0</v>
      </c>
      <c r="F35" s="866"/>
      <c r="G35" s="866">
        <v>206600</v>
      </c>
    </row>
    <row r="36" spans="1:7">
      <c r="A36" s="826">
        <v>28</v>
      </c>
      <c r="B36" s="862" t="s">
        <v>257</v>
      </c>
      <c r="C36" s="863"/>
      <c r="D36" s="863">
        <v>60900</v>
      </c>
      <c r="E36" s="863"/>
      <c r="F36" s="863"/>
      <c r="G36" s="863">
        <v>60900</v>
      </c>
    </row>
    <row r="37" spans="1:7">
      <c r="A37" s="830">
        <v>29</v>
      </c>
      <c r="B37" s="865" t="s">
        <v>258</v>
      </c>
      <c r="C37" s="866"/>
      <c r="D37" s="866">
        <v>3500</v>
      </c>
      <c r="E37" s="866"/>
      <c r="F37" s="866"/>
      <c r="G37" s="866">
        <v>3500</v>
      </c>
    </row>
    <row r="38" spans="1:7">
      <c r="A38" s="826">
        <v>30</v>
      </c>
      <c r="B38" s="862" t="s">
        <v>259</v>
      </c>
      <c r="C38" s="863"/>
      <c r="D38" s="863">
        <v>41103</v>
      </c>
      <c r="E38" s="863"/>
      <c r="F38" s="863"/>
      <c r="G38" s="863">
        <v>41103</v>
      </c>
    </row>
    <row r="39" spans="1:7">
      <c r="A39" s="830">
        <v>31</v>
      </c>
      <c r="B39" s="865" t="s">
        <v>260</v>
      </c>
      <c r="C39" s="866">
        <v>1766722</v>
      </c>
      <c r="D39" s="866">
        <v>233264</v>
      </c>
      <c r="E39" s="866">
        <v>58817</v>
      </c>
      <c r="F39" s="866">
        <v>354563</v>
      </c>
      <c r="G39" s="866">
        <v>2413366</v>
      </c>
    </row>
    <row r="40" spans="1:7">
      <c r="A40" s="830"/>
      <c r="B40" s="847" t="s">
        <v>262</v>
      </c>
      <c r="C40" s="848">
        <v>7863012</v>
      </c>
      <c r="D40" s="848">
        <v>14790198</v>
      </c>
      <c r="E40" s="848">
        <v>964184</v>
      </c>
      <c r="F40" s="848">
        <v>354563</v>
      </c>
      <c r="G40" s="848">
        <v>23971957</v>
      </c>
    </row>
    <row r="42" spans="1:7" hidden="1"/>
    <row r="43" spans="1:7" hidden="1"/>
    <row r="44" spans="1:7" hidden="1"/>
    <row r="45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Лист122"/>
  <dimension ref="A1:I44"/>
  <sheetViews>
    <sheetView topLeftCell="A2" workbookViewId="0">
      <selection activeCell="G37" sqref="G37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290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>
        <v>27120</v>
      </c>
      <c r="E8" s="810"/>
      <c r="F8" s="810"/>
      <c r="G8" s="810">
        <v>27120</v>
      </c>
    </row>
    <row r="9" spans="1:9">
      <c r="A9" s="812">
        <v>2</v>
      </c>
      <c r="B9" s="813" t="s">
        <v>233</v>
      </c>
      <c r="C9" s="814">
        <v>4460611</v>
      </c>
      <c r="D9" s="814">
        <v>9427904</v>
      </c>
      <c r="E9" s="814">
        <v>457268</v>
      </c>
      <c r="F9" s="814"/>
      <c r="G9" s="814">
        <v>14345783</v>
      </c>
    </row>
    <row r="10" spans="1:9">
      <c r="A10" s="808">
        <v>3</v>
      </c>
      <c r="B10" s="809" t="s">
        <v>234</v>
      </c>
      <c r="C10" s="810">
        <v>437764</v>
      </c>
      <c r="D10" s="810">
        <v>432131</v>
      </c>
      <c r="E10" s="810">
        <v>6086</v>
      </c>
      <c r="F10" s="810"/>
      <c r="G10" s="810">
        <v>875981</v>
      </c>
    </row>
    <row r="11" spans="1:9">
      <c r="A11" s="812">
        <v>4</v>
      </c>
      <c r="B11" s="813" t="s">
        <v>235</v>
      </c>
      <c r="C11" s="814"/>
      <c r="D11" s="814">
        <v>218240</v>
      </c>
      <c r="E11" s="814">
        <v>45218</v>
      </c>
      <c r="F11" s="814"/>
      <c r="G11" s="814">
        <v>263458</v>
      </c>
      <c r="I11" s="873"/>
    </row>
    <row r="12" spans="1:9">
      <c r="A12" s="808">
        <v>5</v>
      </c>
      <c r="B12" s="809" t="s">
        <v>236</v>
      </c>
      <c r="C12" s="810"/>
      <c r="D12" s="810">
        <v>56352</v>
      </c>
      <c r="E12" s="810">
        <v>0</v>
      </c>
      <c r="F12" s="810"/>
      <c r="G12" s="810">
        <v>56352</v>
      </c>
      <c r="I12" s="873"/>
    </row>
    <row r="13" spans="1:9">
      <c r="A13" s="812">
        <v>6</v>
      </c>
      <c r="B13" s="813" t="s">
        <v>237</v>
      </c>
      <c r="C13" s="814">
        <v>1509800</v>
      </c>
      <c r="D13" s="814">
        <v>1656102</v>
      </c>
      <c r="E13" s="814">
        <v>81458</v>
      </c>
      <c r="F13" s="814"/>
      <c r="G13" s="814">
        <v>3247360</v>
      </c>
    </row>
    <row r="14" spans="1:9">
      <c r="A14" s="808">
        <v>7</v>
      </c>
      <c r="B14" s="809" t="s">
        <v>239</v>
      </c>
      <c r="C14" s="810"/>
      <c r="D14" s="810">
        <v>741698</v>
      </c>
      <c r="E14" s="810">
        <v>176145</v>
      </c>
      <c r="F14" s="810"/>
      <c r="G14" s="810">
        <v>917843</v>
      </c>
    </row>
    <row r="15" spans="1:9">
      <c r="A15" s="812">
        <v>8</v>
      </c>
      <c r="B15" s="813" t="s">
        <v>241</v>
      </c>
      <c r="C15" s="814"/>
      <c r="D15" s="814">
        <v>142596</v>
      </c>
      <c r="E15" s="814"/>
      <c r="F15" s="814"/>
      <c r="G15" s="814">
        <v>142596</v>
      </c>
    </row>
    <row r="16" spans="1:9">
      <c r="A16" s="808">
        <v>9</v>
      </c>
      <c r="B16" s="809" t="s">
        <v>242</v>
      </c>
      <c r="C16" s="810"/>
      <c r="D16" s="810">
        <v>18940</v>
      </c>
      <c r="E16" s="810">
        <v>84717</v>
      </c>
      <c r="F16" s="810"/>
      <c r="G16" s="810">
        <v>103657</v>
      </c>
    </row>
    <row r="17" spans="1:7">
      <c r="A17" s="812">
        <v>10</v>
      </c>
      <c r="B17" s="813" t="s">
        <v>281</v>
      </c>
      <c r="C17" s="814"/>
      <c r="D17" s="814">
        <v>44200</v>
      </c>
      <c r="E17" s="814"/>
      <c r="F17" s="814"/>
      <c r="G17" s="814">
        <v>44200</v>
      </c>
    </row>
    <row r="18" spans="1:7">
      <c r="A18" s="808">
        <v>11</v>
      </c>
      <c r="B18" s="809" t="s">
        <v>280</v>
      </c>
      <c r="C18" s="810"/>
      <c r="D18" s="810">
        <v>683880</v>
      </c>
      <c r="E18" s="810"/>
      <c r="F18" s="810"/>
      <c r="G18" s="810">
        <v>683880</v>
      </c>
    </row>
    <row r="19" spans="1:7">
      <c r="A19" s="812">
        <v>12</v>
      </c>
      <c r="B19" s="813" t="s">
        <v>243</v>
      </c>
      <c r="C19" s="814"/>
      <c r="D19" s="814">
        <v>81718</v>
      </c>
      <c r="E19" s="814">
        <v>4135</v>
      </c>
      <c r="F19" s="814"/>
      <c r="G19" s="814">
        <v>85853</v>
      </c>
    </row>
    <row r="20" spans="1:7">
      <c r="A20" s="808">
        <v>13</v>
      </c>
      <c r="B20" s="809" t="s">
        <v>244</v>
      </c>
      <c r="C20" s="810"/>
      <c r="D20" s="810"/>
      <c r="E20" s="810">
        <v>5440</v>
      </c>
      <c r="F20" s="810"/>
      <c r="G20" s="810">
        <v>5440</v>
      </c>
    </row>
    <row r="21" spans="1:7">
      <c r="A21" s="812">
        <v>14</v>
      </c>
      <c r="B21" s="813" t="s">
        <v>276</v>
      </c>
      <c r="C21" s="814">
        <v>62532</v>
      </c>
      <c r="D21" s="814">
        <v>14062</v>
      </c>
      <c r="E21" s="814"/>
      <c r="F21" s="814"/>
      <c r="G21" s="814">
        <v>76594</v>
      </c>
    </row>
    <row r="22" spans="1:7">
      <c r="A22" s="808">
        <v>15</v>
      </c>
      <c r="B22" s="809" t="s">
        <v>245</v>
      </c>
      <c r="C22" s="810"/>
      <c r="D22" s="810">
        <v>19211</v>
      </c>
      <c r="E22" s="810"/>
      <c r="F22" s="810"/>
      <c r="G22" s="810">
        <v>19211</v>
      </c>
    </row>
    <row r="23" spans="1:7">
      <c r="A23" s="812">
        <v>16</v>
      </c>
      <c r="B23" s="813" t="s">
        <v>246</v>
      </c>
      <c r="C23" s="814"/>
      <c r="D23" s="814">
        <v>744188</v>
      </c>
      <c r="E23" s="814">
        <v>4893</v>
      </c>
      <c r="F23" s="814"/>
      <c r="G23" s="814">
        <v>749081</v>
      </c>
    </row>
    <row r="24" spans="1:7">
      <c r="A24" s="808">
        <v>17</v>
      </c>
      <c r="B24" s="809" t="s">
        <v>247</v>
      </c>
      <c r="C24" s="810"/>
      <c r="D24" s="810">
        <v>125037</v>
      </c>
      <c r="E24" s="810">
        <v>5516</v>
      </c>
      <c r="F24" s="810"/>
      <c r="G24" s="810">
        <v>130553</v>
      </c>
    </row>
    <row r="25" spans="1:7">
      <c r="A25" s="812">
        <v>18</v>
      </c>
      <c r="B25" s="813" t="s">
        <v>261</v>
      </c>
      <c r="C25" s="814"/>
      <c r="D25" s="814">
        <v>369916</v>
      </c>
      <c r="E25" s="814"/>
      <c r="F25" s="814"/>
      <c r="G25" s="814">
        <v>369916</v>
      </c>
    </row>
    <row r="26" spans="1:7">
      <c r="A26" s="808">
        <v>19</v>
      </c>
      <c r="B26" s="809" t="s">
        <v>250</v>
      </c>
      <c r="C26" s="810"/>
      <c r="D26" s="810">
        <v>55512</v>
      </c>
      <c r="E26" s="810"/>
      <c r="F26" s="810"/>
      <c r="G26" s="810">
        <v>55512</v>
      </c>
    </row>
    <row r="27" spans="1:7">
      <c r="A27" s="812">
        <v>20</v>
      </c>
      <c r="B27" s="813" t="s">
        <v>277</v>
      </c>
      <c r="C27" s="814"/>
      <c r="D27" s="814">
        <v>5880</v>
      </c>
      <c r="E27" s="814"/>
      <c r="F27" s="814"/>
      <c r="G27" s="814">
        <v>5880</v>
      </c>
    </row>
    <row r="28" spans="1:7">
      <c r="A28" s="808">
        <v>21</v>
      </c>
      <c r="B28" s="809" t="s">
        <v>251</v>
      </c>
      <c r="C28" s="810">
        <v>1066</v>
      </c>
      <c r="D28" s="810"/>
      <c r="E28" s="810"/>
      <c r="F28" s="810"/>
      <c r="G28" s="810">
        <v>1066</v>
      </c>
    </row>
    <row r="29" spans="1:7">
      <c r="A29" s="812">
        <v>22</v>
      </c>
      <c r="B29" s="813" t="s">
        <v>252</v>
      </c>
      <c r="C29" s="814"/>
      <c r="D29" s="814">
        <v>430797</v>
      </c>
      <c r="E29" s="814">
        <v>7554</v>
      </c>
      <c r="F29" s="814"/>
      <c r="G29" s="814">
        <v>438351</v>
      </c>
    </row>
    <row r="30" spans="1:7">
      <c r="A30" s="808">
        <v>23</v>
      </c>
      <c r="B30" s="809" t="s">
        <v>278</v>
      </c>
      <c r="C30" s="810"/>
      <c r="D30" s="810">
        <v>4608</v>
      </c>
      <c r="E30" s="810"/>
      <c r="F30" s="810"/>
      <c r="G30" s="810">
        <v>4608</v>
      </c>
    </row>
    <row r="31" spans="1:7">
      <c r="A31" s="812">
        <v>24</v>
      </c>
      <c r="B31" s="813" t="s">
        <v>253</v>
      </c>
      <c r="C31" s="814"/>
      <c r="D31" s="814">
        <v>4200</v>
      </c>
      <c r="E31" s="814"/>
      <c r="F31" s="814"/>
      <c r="G31" s="814">
        <v>4200</v>
      </c>
    </row>
    <row r="32" spans="1:7">
      <c r="A32" s="808">
        <v>25</v>
      </c>
      <c r="B32" s="809" t="s">
        <v>254</v>
      </c>
      <c r="C32" s="810"/>
      <c r="D32" s="810">
        <v>187638</v>
      </c>
      <c r="E32" s="810">
        <v>19570</v>
      </c>
      <c r="F32" s="810"/>
      <c r="G32" s="810">
        <v>207208</v>
      </c>
    </row>
    <row r="33" spans="1:7">
      <c r="A33" s="812">
        <v>26</v>
      </c>
      <c r="B33" s="813" t="s">
        <v>255</v>
      </c>
      <c r="C33" s="814"/>
      <c r="D33" s="814">
        <v>465601</v>
      </c>
      <c r="E33" s="814"/>
      <c r="F33" s="814"/>
      <c r="G33" s="814">
        <v>465601</v>
      </c>
    </row>
    <row r="34" spans="1:7">
      <c r="A34" s="808">
        <v>27</v>
      </c>
      <c r="B34" s="809" t="s">
        <v>256</v>
      </c>
      <c r="C34" s="810"/>
      <c r="D34" s="810">
        <v>204103</v>
      </c>
      <c r="E34" s="810">
        <v>0</v>
      </c>
      <c r="F34" s="810"/>
      <c r="G34" s="810">
        <v>204103</v>
      </c>
    </row>
    <row r="35" spans="1:7">
      <c r="A35" s="812">
        <v>28</v>
      </c>
      <c r="B35" s="813" t="s">
        <v>257</v>
      </c>
      <c r="C35" s="814"/>
      <c r="D35" s="814">
        <v>57000</v>
      </c>
      <c r="E35" s="814"/>
      <c r="F35" s="814"/>
      <c r="G35" s="814">
        <v>57000</v>
      </c>
    </row>
    <row r="36" spans="1:7">
      <c r="A36" s="808">
        <v>29</v>
      </c>
      <c r="B36" s="809" t="s">
        <v>258</v>
      </c>
      <c r="C36" s="810"/>
      <c r="D36" s="810">
        <v>2364</v>
      </c>
      <c r="E36" s="810"/>
      <c r="F36" s="810"/>
      <c r="G36" s="810">
        <v>2364</v>
      </c>
    </row>
    <row r="37" spans="1:7">
      <c r="A37" s="812">
        <v>30</v>
      </c>
      <c r="B37" s="813" t="s">
        <v>259</v>
      </c>
      <c r="C37" s="814"/>
      <c r="D37" s="814">
        <v>42639</v>
      </c>
      <c r="E37" s="814"/>
      <c r="F37" s="814"/>
      <c r="G37" s="814">
        <v>42639</v>
      </c>
    </row>
    <row r="38" spans="1:7">
      <c r="A38" s="808">
        <v>31</v>
      </c>
      <c r="B38" s="809" t="s">
        <v>260</v>
      </c>
      <c r="C38" s="810">
        <v>1980086</v>
      </c>
      <c r="D38" s="810">
        <v>235635</v>
      </c>
      <c r="E38" s="810">
        <v>84918</v>
      </c>
      <c r="F38" s="810">
        <v>380236</v>
      </c>
      <c r="G38" s="810">
        <v>2680875</v>
      </c>
    </row>
    <row r="39" spans="1:7">
      <c r="A39" s="812"/>
      <c r="B39" s="841" t="s">
        <v>262</v>
      </c>
      <c r="C39" s="842">
        <v>8451859</v>
      </c>
      <c r="D39" s="842">
        <v>16499272</v>
      </c>
      <c r="E39" s="842">
        <v>982918</v>
      </c>
      <c r="F39" s="842">
        <v>380236</v>
      </c>
      <c r="G39" s="842">
        <v>26314285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Лист123"/>
  <dimension ref="A1:I44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291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26720</v>
      </c>
      <c r="F8" s="810"/>
      <c r="G8" s="810">
        <v>26720</v>
      </c>
    </row>
    <row r="9" spans="1:9">
      <c r="A9" s="812">
        <v>2</v>
      </c>
      <c r="B9" s="813" t="s">
        <v>233</v>
      </c>
      <c r="C9" s="814">
        <v>4498792</v>
      </c>
      <c r="D9" s="814"/>
      <c r="E9" s="814">
        <v>10886388</v>
      </c>
      <c r="F9" s="814">
        <v>483221</v>
      </c>
      <c r="G9" s="814">
        <v>15868401</v>
      </c>
    </row>
    <row r="10" spans="1:9">
      <c r="A10" s="808">
        <v>3</v>
      </c>
      <c r="B10" s="809" t="s">
        <v>234</v>
      </c>
      <c r="C10" s="810">
        <v>457787</v>
      </c>
      <c r="D10" s="810"/>
      <c r="E10" s="810">
        <v>376859</v>
      </c>
      <c r="F10" s="810">
        <v>5999</v>
      </c>
      <c r="G10" s="810">
        <v>840645</v>
      </c>
    </row>
    <row r="11" spans="1:9">
      <c r="A11" s="812">
        <v>4</v>
      </c>
      <c r="B11" s="813" t="s">
        <v>235</v>
      </c>
      <c r="C11" s="814"/>
      <c r="D11" s="814"/>
      <c r="E11" s="814">
        <v>190120</v>
      </c>
      <c r="F11" s="814">
        <v>34663</v>
      </c>
      <c r="G11" s="814">
        <v>224783</v>
      </c>
      <c r="I11" s="873"/>
    </row>
    <row r="12" spans="1:9">
      <c r="A12" s="808">
        <v>5</v>
      </c>
      <c r="B12" s="809" t="s">
        <v>236</v>
      </c>
      <c r="C12" s="810"/>
      <c r="D12" s="810"/>
      <c r="E12" s="810">
        <v>53520</v>
      </c>
      <c r="F12" s="810">
        <v>87</v>
      </c>
      <c r="G12" s="810">
        <v>53607</v>
      </c>
      <c r="I12" s="873"/>
    </row>
    <row r="13" spans="1:9">
      <c r="A13" s="812">
        <v>6</v>
      </c>
      <c r="B13" s="813" t="s">
        <v>237</v>
      </c>
      <c r="C13" s="814">
        <v>1620801</v>
      </c>
      <c r="D13" s="814"/>
      <c r="E13" s="814">
        <v>1835109</v>
      </c>
      <c r="F13" s="814">
        <v>86933</v>
      </c>
      <c r="G13" s="814">
        <v>3542843</v>
      </c>
    </row>
    <row r="14" spans="1:9">
      <c r="A14" s="808">
        <v>7</v>
      </c>
      <c r="B14" s="809" t="s">
        <v>239</v>
      </c>
      <c r="C14" s="810"/>
      <c r="D14" s="810"/>
      <c r="E14" s="810">
        <v>838357</v>
      </c>
      <c r="F14" s="810">
        <v>256202</v>
      </c>
      <c r="G14" s="810">
        <v>1094559</v>
      </c>
    </row>
    <row r="15" spans="1:9">
      <c r="A15" s="812">
        <v>8</v>
      </c>
      <c r="B15" s="813" t="s">
        <v>241</v>
      </c>
      <c r="C15" s="814"/>
      <c r="D15" s="814"/>
      <c r="E15" s="814">
        <v>314045</v>
      </c>
      <c r="F15" s="814"/>
      <c r="G15" s="814">
        <v>314045</v>
      </c>
    </row>
    <row r="16" spans="1:9">
      <c r="A16" s="808">
        <v>9</v>
      </c>
      <c r="B16" s="809" t="s">
        <v>242</v>
      </c>
      <c r="C16" s="810"/>
      <c r="D16" s="810"/>
      <c r="E16" s="810">
        <v>98332</v>
      </c>
      <c r="F16" s="810">
        <v>26240</v>
      </c>
      <c r="G16" s="810">
        <v>124572</v>
      </c>
    </row>
    <row r="17" spans="1:7">
      <c r="A17" s="812">
        <v>10</v>
      </c>
      <c r="B17" s="813" t="s">
        <v>281</v>
      </c>
      <c r="C17" s="814"/>
      <c r="D17" s="814"/>
      <c r="E17" s="814">
        <v>440</v>
      </c>
      <c r="F17" s="814"/>
      <c r="G17" s="814">
        <v>440</v>
      </c>
    </row>
    <row r="18" spans="1:7">
      <c r="A18" s="808">
        <v>11</v>
      </c>
      <c r="B18" s="809" t="s">
        <v>280</v>
      </c>
      <c r="C18" s="810"/>
      <c r="D18" s="810"/>
      <c r="E18" s="810">
        <v>686640</v>
      </c>
      <c r="F18" s="810"/>
      <c r="G18" s="810">
        <v>686640</v>
      </c>
    </row>
    <row r="19" spans="1:7">
      <c r="A19" s="812">
        <v>12</v>
      </c>
      <c r="B19" s="813" t="s">
        <v>243</v>
      </c>
      <c r="C19" s="814"/>
      <c r="D19" s="814"/>
      <c r="E19" s="814">
        <v>93893</v>
      </c>
      <c r="F19" s="814">
        <v>5098</v>
      </c>
      <c r="G19" s="814">
        <v>98991</v>
      </c>
    </row>
    <row r="20" spans="1:7">
      <c r="A20" s="808">
        <v>13</v>
      </c>
      <c r="B20" s="809" t="s">
        <v>244</v>
      </c>
      <c r="C20" s="810"/>
      <c r="D20" s="810"/>
      <c r="E20" s="810"/>
      <c r="F20" s="810">
        <v>6160</v>
      </c>
      <c r="G20" s="810">
        <v>6160</v>
      </c>
    </row>
    <row r="21" spans="1:7">
      <c r="A21" s="812">
        <v>14</v>
      </c>
      <c r="B21" s="813" t="s">
        <v>276</v>
      </c>
      <c r="C21" s="814">
        <v>77250</v>
      </c>
      <c r="D21" s="814"/>
      <c r="E21" s="814">
        <v>13582</v>
      </c>
      <c r="F21" s="814"/>
      <c r="G21" s="814">
        <v>90832</v>
      </c>
    </row>
    <row r="22" spans="1:7">
      <c r="A22" s="808">
        <v>15</v>
      </c>
      <c r="B22" s="809" t="s">
        <v>245</v>
      </c>
      <c r="C22" s="810"/>
      <c r="D22" s="810"/>
      <c r="E22" s="810">
        <v>19464</v>
      </c>
      <c r="F22" s="810"/>
      <c r="G22" s="810">
        <v>19464</v>
      </c>
    </row>
    <row r="23" spans="1:7">
      <c r="A23" s="812">
        <v>16</v>
      </c>
      <c r="B23" s="813" t="s">
        <v>246</v>
      </c>
      <c r="C23" s="814"/>
      <c r="D23" s="814"/>
      <c r="E23" s="814">
        <v>799425</v>
      </c>
      <c r="F23" s="814">
        <v>6430</v>
      </c>
      <c r="G23" s="814">
        <v>805855</v>
      </c>
    </row>
    <row r="24" spans="1:7">
      <c r="A24" s="808">
        <v>17</v>
      </c>
      <c r="B24" s="809" t="s">
        <v>247</v>
      </c>
      <c r="C24" s="810"/>
      <c r="D24" s="810"/>
      <c r="E24" s="810">
        <v>147179</v>
      </c>
      <c r="F24" s="810">
        <v>4938</v>
      </c>
      <c r="G24" s="810">
        <v>152117</v>
      </c>
    </row>
    <row r="25" spans="1:7">
      <c r="A25" s="812">
        <v>18</v>
      </c>
      <c r="B25" s="813" t="s">
        <v>261</v>
      </c>
      <c r="C25" s="814"/>
      <c r="D25" s="814"/>
      <c r="E25" s="814">
        <v>251823</v>
      </c>
      <c r="F25" s="814">
        <v>3462</v>
      </c>
      <c r="G25" s="814">
        <v>255285</v>
      </c>
    </row>
    <row r="26" spans="1:7">
      <c r="A26" s="808">
        <v>19</v>
      </c>
      <c r="B26" s="809" t="s">
        <v>250</v>
      </c>
      <c r="C26" s="810"/>
      <c r="D26" s="810"/>
      <c r="E26" s="810">
        <v>50516</v>
      </c>
      <c r="F26" s="810"/>
      <c r="G26" s="810">
        <v>50516</v>
      </c>
    </row>
    <row r="27" spans="1:7">
      <c r="A27" s="812">
        <v>20</v>
      </c>
      <c r="B27" s="813" t="s">
        <v>277</v>
      </c>
      <c r="C27" s="814"/>
      <c r="D27" s="814"/>
      <c r="E27" s="814">
        <v>12920</v>
      </c>
      <c r="F27" s="814"/>
      <c r="G27" s="814">
        <v>12920</v>
      </c>
    </row>
    <row r="28" spans="1:7">
      <c r="A28" s="808">
        <v>21</v>
      </c>
      <c r="B28" s="809" t="s">
        <v>251</v>
      </c>
      <c r="C28" s="810">
        <v>2436</v>
      </c>
      <c r="D28" s="810"/>
      <c r="E28" s="810"/>
      <c r="F28" s="810"/>
      <c r="G28" s="810">
        <v>2436</v>
      </c>
    </row>
    <row r="29" spans="1:7">
      <c r="A29" s="812">
        <v>22</v>
      </c>
      <c r="B29" s="813" t="s">
        <v>292</v>
      </c>
      <c r="C29" s="814"/>
      <c r="D29" s="814"/>
      <c r="E29" s="814">
        <v>110718</v>
      </c>
      <c r="F29" s="814"/>
      <c r="G29" s="814">
        <v>110718</v>
      </c>
    </row>
    <row r="30" spans="1:7">
      <c r="A30" s="808">
        <v>23</v>
      </c>
      <c r="B30" s="809" t="s">
        <v>252</v>
      </c>
      <c r="C30" s="810"/>
      <c r="D30" s="810"/>
      <c r="E30" s="810">
        <v>464907</v>
      </c>
      <c r="F30" s="810">
        <v>12793</v>
      </c>
      <c r="G30" s="810">
        <v>477700</v>
      </c>
    </row>
    <row r="31" spans="1:7">
      <c r="A31" s="812">
        <v>24</v>
      </c>
      <c r="B31" s="813" t="s">
        <v>278</v>
      </c>
      <c r="C31" s="814"/>
      <c r="D31" s="814"/>
      <c r="E31" s="814">
        <v>26788</v>
      </c>
      <c r="F31" s="814"/>
      <c r="G31" s="814">
        <v>26788</v>
      </c>
    </row>
    <row r="32" spans="1:7">
      <c r="A32" s="808">
        <v>25</v>
      </c>
      <c r="B32" s="809" t="s">
        <v>253</v>
      </c>
      <c r="C32" s="810"/>
      <c r="D32" s="810"/>
      <c r="E32" s="810">
        <v>4900</v>
      </c>
      <c r="F32" s="810"/>
      <c r="G32" s="810">
        <v>4900</v>
      </c>
    </row>
    <row r="33" spans="1:7">
      <c r="A33" s="812">
        <v>26</v>
      </c>
      <c r="B33" s="813" t="s">
        <v>254</v>
      </c>
      <c r="C33" s="814"/>
      <c r="D33" s="814"/>
      <c r="E33" s="814">
        <v>196505</v>
      </c>
      <c r="F33" s="814">
        <v>29101</v>
      </c>
      <c r="G33" s="814">
        <v>225606</v>
      </c>
    </row>
    <row r="34" spans="1:7">
      <c r="A34" s="808">
        <v>27</v>
      </c>
      <c r="B34" s="809" t="s">
        <v>255</v>
      </c>
      <c r="C34" s="810"/>
      <c r="D34" s="810"/>
      <c r="E34" s="810">
        <v>542894</v>
      </c>
      <c r="F34" s="810"/>
      <c r="G34" s="810">
        <v>542894</v>
      </c>
    </row>
    <row r="35" spans="1:7">
      <c r="A35" s="812">
        <v>28</v>
      </c>
      <c r="B35" s="813" t="s">
        <v>256</v>
      </c>
      <c r="C35" s="814"/>
      <c r="D35" s="814"/>
      <c r="E35" s="814">
        <v>223558</v>
      </c>
      <c r="F35" s="814">
        <v>0</v>
      </c>
      <c r="G35" s="814">
        <v>223558</v>
      </c>
    </row>
    <row r="36" spans="1:7">
      <c r="A36" s="808">
        <v>29</v>
      </c>
      <c r="B36" s="809" t="s">
        <v>257</v>
      </c>
      <c r="C36" s="810"/>
      <c r="D36" s="810"/>
      <c r="E36" s="810">
        <v>355694</v>
      </c>
      <c r="F36" s="810"/>
      <c r="G36" s="810">
        <v>355694</v>
      </c>
    </row>
    <row r="37" spans="1:7">
      <c r="A37" s="812">
        <v>30</v>
      </c>
      <c r="B37" s="813" t="s">
        <v>258</v>
      </c>
      <c r="C37" s="814"/>
      <c r="D37" s="814"/>
      <c r="E37" s="814">
        <v>11077</v>
      </c>
      <c r="F37" s="814"/>
      <c r="G37" s="814">
        <v>11077</v>
      </c>
    </row>
    <row r="38" spans="1:7">
      <c r="A38" s="808">
        <v>31</v>
      </c>
      <c r="B38" s="809" t="s">
        <v>259</v>
      </c>
      <c r="C38" s="810"/>
      <c r="D38" s="810"/>
      <c r="E38" s="810">
        <v>52060</v>
      </c>
      <c r="F38" s="810"/>
      <c r="G38" s="810">
        <v>52060</v>
      </c>
    </row>
    <row r="39" spans="1:7">
      <c r="A39" s="812"/>
      <c r="B39" s="813" t="s">
        <v>260</v>
      </c>
      <c r="C39" s="814">
        <v>2075054</v>
      </c>
      <c r="D39" s="814">
        <v>398393</v>
      </c>
      <c r="E39" s="814">
        <v>355820</v>
      </c>
      <c r="F39" s="814">
        <v>54339</v>
      </c>
      <c r="G39" s="814">
        <v>2883606</v>
      </c>
    </row>
    <row r="40" spans="1:7">
      <c r="A40" s="808"/>
      <c r="B40" s="809" t="s">
        <v>205</v>
      </c>
      <c r="C40" s="810">
        <v>8732120</v>
      </c>
      <c r="D40" s="810">
        <v>398393</v>
      </c>
      <c r="E40" s="810">
        <v>19040253</v>
      </c>
      <c r="F40" s="810">
        <v>1015666</v>
      </c>
      <c r="G40" s="810">
        <v>29186432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Лист124"/>
  <dimension ref="A1:I44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293</v>
      </c>
      <c r="C3" s="980"/>
      <c r="D3" s="980"/>
      <c r="E3" s="980"/>
      <c r="F3" s="980"/>
      <c r="G3" s="314"/>
      <c r="H3" s="314"/>
      <c r="I3" s="2"/>
    </row>
    <row r="5" spans="1:9">
      <c r="A5" s="981" t="s">
        <v>228</v>
      </c>
      <c r="B5" s="984" t="s">
        <v>229</v>
      </c>
      <c r="C5" s="986" t="s">
        <v>230</v>
      </c>
      <c r="D5" s="987"/>
      <c r="E5" s="987"/>
      <c r="F5" s="987"/>
      <c r="G5" s="988"/>
    </row>
    <row r="6" spans="1:9">
      <c r="A6" s="982"/>
      <c r="B6" s="985"/>
      <c r="C6" s="989" t="s">
        <v>231</v>
      </c>
      <c r="D6" s="990"/>
      <c r="E6" s="990"/>
      <c r="F6" s="991"/>
      <c r="G6" s="804"/>
    </row>
    <row r="7" spans="1:9">
      <c r="A7" s="983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26720</v>
      </c>
      <c r="F8" s="810"/>
      <c r="G8" s="810">
        <v>26720</v>
      </c>
    </row>
    <row r="9" spans="1:9">
      <c r="A9" s="812">
        <v>2</v>
      </c>
      <c r="B9" s="813" t="s">
        <v>233</v>
      </c>
      <c r="C9" s="814">
        <v>4809224</v>
      </c>
      <c r="D9" s="814"/>
      <c r="E9" s="814">
        <v>10180245</v>
      </c>
      <c r="F9" s="814">
        <v>570958</v>
      </c>
      <c r="G9" s="814">
        <v>15560427</v>
      </c>
    </row>
    <row r="10" spans="1:9">
      <c r="A10" s="808">
        <v>3</v>
      </c>
      <c r="B10" s="809" t="s">
        <v>234</v>
      </c>
      <c r="C10" s="810">
        <v>557793</v>
      </c>
      <c r="D10" s="810"/>
      <c r="E10" s="810">
        <v>445529</v>
      </c>
      <c r="F10" s="810">
        <v>6054</v>
      </c>
      <c r="G10" s="810">
        <v>1009376</v>
      </c>
    </row>
    <row r="11" spans="1:9">
      <c r="A11" s="812">
        <v>4</v>
      </c>
      <c r="B11" s="813" t="s">
        <v>235</v>
      </c>
      <c r="C11" s="814"/>
      <c r="D11" s="814"/>
      <c r="E11" s="814">
        <v>213280</v>
      </c>
      <c r="F11" s="814">
        <v>37148</v>
      </c>
      <c r="G11" s="814">
        <v>250428</v>
      </c>
      <c r="I11" s="873"/>
    </row>
    <row r="12" spans="1:9">
      <c r="A12" s="808">
        <v>5</v>
      </c>
      <c r="B12" s="809" t="s">
        <v>236</v>
      </c>
      <c r="C12" s="810"/>
      <c r="D12" s="810"/>
      <c r="E12" s="810">
        <v>53113</v>
      </c>
      <c r="F12" s="810">
        <v>492</v>
      </c>
      <c r="G12" s="810">
        <v>53605</v>
      </c>
      <c r="I12" s="873"/>
    </row>
    <row r="13" spans="1:9">
      <c r="A13" s="812">
        <v>6</v>
      </c>
      <c r="B13" s="813" t="s">
        <v>237</v>
      </c>
      <c r="C13" s="814">
        <v>1468730</v>
      </c>
      <c r="D13" s="814"/>
      <c r="E13" s="814">
        <v>1726656</v>
      </c>
      <c r="F13" s="814">
        <v>95024</v>
      </c>
      <c r="G13" s="814">
        <v>3290410</v>
      </c>
    </row>
    <row r="14" spans="1:9">
      <c r="A14" s="808">
        <v>7</v>
      </c>
      <c r="B14" s="809" t="s">
        <v>239</v>
      </c>
      <c r="C14" s="810"/>
      <c r="D14" s="810"/>
      <c r="E14" s="810">
        <v>649997</v>
      </c>
      <c r="F14" s="810">
        <v>212375</v>
      </c>
      <c r="G14" s="810">
        <v>862372</v>
      </c>
    </row>
    <row r="15" spans="1:9">
      <c r="A15" s="812">
        <v>8</v>
      </c>
      <c r="B15" s="813" t="s">
        <v>241</v>
      </c>
      <c r="C15" s="814"/>
      <c r="D15" s="814"/>
      <c r="E15" s="814">
        <v>288428</v>
      </c>
      <c r="F15" s="814"/>
      <c r="G15" s="814">
        <v>288428</v>
      </c>
    </row>
    <row r="16" spans="1:9">
      <c r="A16" s="808">
        <v>9</v>
      </c>
      <c r="B16" s="809" t="s">
        <v>242</v>
      </c>
      <c r="C16" s="810"/>
      <c r="D16" s="810"/>
      <c r="E16" s="810">
        <v>35720</v>
      </c>
      <c r="F16" s="810">
        <v>111521</v>
      </c>
      <c r="G16" s="810">
        <v>147241</v>
      </c>
    </row>
    <row r="17" spans="1:7">
      <c r="A17" s="812">
        <v>10</v>
      </c>
      <c r="B17" s="813" t="s">
        <v>281</v>
      </c>
      <c r="C17" s="814"/>
      <c r="D17" s="814"/>
      <c r="E17" s="814">
        <v>0</v>
      </c>
      <c r="F17" s="814"/>
      <c r="G17" s="814">
        <v>0</v>
      </c>
    </row>
    <row r="18" spans="1:7">
      <c r="A18" s="808">
        <v>11</v>
      </c>
      <c r="B18" s="809" t="s">
        <v>280</v>
      </c>
      <c r="C18" s="810"/>
      <c r="D18" s="810"/>
      <c r="E18" s="810">
        <v>759092</v>
      </c>
      <c r="F18" s="810"/>
      <c r="G18" s="810">
        <v>759092</v>
      </c>
    </row>
    <row r="19" spans="1:7">
      <c r="A19" s="812">
        <v>12</v>
      </c>
      <c r="B19" s="813" t="s">
        <v>243</v>
      </c>
      <c r="C19" s="814"/>
      <c r="D19" s="814"/>
      <c r="E19" s="814">
        <v>129778</v>
      </c>
      <c r="F19" s="814">
        <v>6949</v>
      </c>
      <c r="G19" s="814">
        <v>136727</v>
      </c>
    </row>
    <row r="20" spans="1:7">
      <c r="A20" s="808">
        <v>13</v>
      </c>
      <c r="B20" s="809" t="s">
        <v>244</v>
      </c>
      <c r="C20" s="810"/>
      <c r="D20" s="810"/>
      <c r="E20" s="810"/>
      <c r="F20" s="810">
        <v>4480</v>
      </c>
      <c r="G20" s="810">
        <v>4480</v>
      </c>
    </row>
    <row r="21" spans="1:7">
      <c r="A21" s="812">
        <v>14</v>
      </c>
      <c r="B21" s="813" t="s">
        <v>276</v>
      </c>
      <c r="C21" s="814">
        <v>80074</v>
      </c>
      <c r="D21" s="814"/>
      <c r="E21" s="814">
        <v>17456</v>
      </c>
      <c r="F21" s="814"/>
      <c r="G21" s="814">
        <v>97530</v>
      </c>
    </row>
    <row r="22" spans="1:7">
      <c r="A22" s="808">
        <v>15</v>
      </c>
      <c r="B22" s="809" t="s">
        <v>245</v>
      </c>
      <c r="C22" s="810"/>
      <c r="D22" s="810"/>
      <c r="E22" s="810">
        <v>18815</v>
      </c>
      <c r="F22" s="810"/>
      <c r="G22" s="810">
        <v>18815</v>
      </c>
    </row>
    <row r="23" spans="1:7">
      <c r="A23" s="812">
        <v>16</v>
      </c>
      <c r="B23" s="813" t="s">
        <v>246</v>
      </c>
      <c r="C23" s="814"/>
      <c r="D23" s="814"/>
      <c r="E23" s="814">
        <v>0</v>
      </c>
      <c r="F23" s="814">
        <v>0</v>
      </c>
      <c r="G23" s="814">
        <v>0</v>
      </c>
    </row>
    <row r="24" spans="1:7">
      <c r="A24" s="808">
        <v>17</v>
      </c>
      <c r="B24" s="809" t="s">
        <v>247</v>
      </c>
      <c r="C24" s="810"/>
      <c r="D24" s="810"/>
      <c r="E24" s="810">
        <v>94963</v>
      </c>
      <c r="F24" s="810">
        <v>3692</v>
      </c>
      <c r="G24" s="810">
        <v>98655</v>
      </c>
    </row>
    <row r="25" spans="1:7">
      <c r="A25" s="812">
        <v>18</v>
      </c>
      <c r="B25" s="813" t="s">
        <v>261</v>
      </c>
      <c r="C25" s="814"/>
      <c r="D25" s="814"/>
      <c r="E25" s="814">
        <v>243473</v>
      </c>
      <c r="F25" s="814">
        <v>1771</v>
      </c>
      <c r="G25" s="814">
        <v>245244</v>
      </c>
    </row>
    <row r="26" spans="1:7">
      <c r="A26" s="808">
        <v>19</v>
      </c>
      <c r="B26" s="809" t="s">
        <v>250</v>
      </c>
      <c r="C26" s="810"/>
      <c r="D26" s="810"/>
      <c r="E26" s="810">
        <v>59844</v>
      </c>
      <c r="F26" s="810"/>
      <c r="G26" s="810">
        <v>59844</v>
      </c>
    </row>
    <row r="27" spans="1:7">
      <c r="A27" s="812">
        <v>20</v>
      </c>
      <c r="B27" s="813" t="s">
        <v>277</v>
      </c>
      <c r="C27" s="814"/>
      <c r="D27" s="814"/>
      <c r="E27" s="814">
        <v>17440</v>
      </c>
      <c r="F27" s="814"/>
      <c r="G27" s="814">
        <v>17440</v>
      </c>
    </row>
    <row r="28" spans="1:7">
      <c r="A28" s="808">
        <v>21</v>
      </c>
      <c r="B28" s="809" t="s">
        <v>251</v>
      </c>
      <c r="C28" s="810">
        <v>2501</v>
      </c>
      <c r="D28" s="810"/>
      <c r="E28" s="810"/>
      <c r="F28" s="810"/>
      <c r="G28" s="810">
        <v>2501</v>
      </c>
    </row>
    <row r="29" spans="1:7">
      <c r="A29" s="812">
        <v>22</v>
      </c>
      <c r="B29" s="813" t="s">
        <v>292</v>
      </c>
      <c r="C29" s="814"/>
      <c r="D29" s="814"/>
      <c r="E29" s="814">
        <v>119258</v>
      </c>
      <c r="F29" s="814"/>
      <c r="G29" s="814">
        <v>119258</v>
      </c>
    </row>
    <row r="30" spans="1:7">
      <c r="A30" s="808">
        <v>23</v>
      </c>
      <c r="B30" s="809" t="s">
        <v>252</v>
      </c>
      <c r="C30" s="810"/>
      <c r="D30" s="810"/>
      <c r="E30" s="810">
        <v>437684</v>
      </c>
      <c r="F30" s="810">
        <v>12894</v>
      </c>
      <c r="G30" s="810">
        <v>450578</v>
      </c>
    </row>
    <row r="31" spans="1:7">
      <c r="A31" s="812">
        <v>24</v>
      </c>
      <c r="B31" s="813" t="s">
        <v>278</v>
      </c>
      <c r="C31" s="814"/>
      <c r="D31" s="814"/>
      <c r="E31" s="814">
        <v>33784</v>
      </c>
      <c r="F31" s="814"/>
      <c r="G31" s="814">
        <v>33784</v>
      </c>
    </row>
    <row r="32" spans="1:7">
      <c r="A32" s="808">
        <v>25</v>
      </c>
      <c r="B32" s="809" t="s">
        <v>253</v>
      </c>
      <c r="C32" s="810"/>
      <c r="D32" s="810"/>
      <c r="E32" s="810">
        <v>5050</v>
      </c>
      <c r="F32" s="810"/>
      <c r="G32" s="810">
        <v>5050</v>
      </c>
    </row>
    <row r="33" spans="1:7">
      <c r="A33" s="812">
        <v>26</v>
      </c>
      <c r="B33" s="813" t="s">
        <v>254</v>
      </c>
      <c r="C33" s="814"/>
      <c r="D33" s="814"/>
      <c r="E33" s="814">
        <v>161765</v>
      </c>
      <c r="F33" s="814">
        <v>34569</v>
      </c>
      <c r="G33" s="814">
        <v>196334</v>
      </c>
    </row>
    <row r="34" spans="1:7">
      <c r="A34" s="808">
        <v>27</v>
      </c>
      <c r="B34" s="809" t="s">
        <v>255</v>
      </c>
      <c r="C34" s="810"/>
      <c r="D34" s="810"/>
      <c r="E34" s="810">
        <v>422844</v>
      </c>
      <c r="F34" s="810"/>
      <c r="G34" s="810">
        <v>422844</v>
      </c>
    </row>
    <row r="35" spans="1:7">
      <c r="A35" s="812">
        <v>28</v>
      </c>
      <c r="B35" s="813" t="s">
        <v>256</v>
      </c>
      <c r="C35" s="814"/>
      <c r="D35" s="814"/>
      <c r="E35" s="814">
        <v>226734</v>
      </c>
      <c r="F35" s="814">
        <v>0</v>
      </c>
      <c r="G35" s="814">
        <v>226734</v>
      </c>
    </row>
    <row r="36" spans="1:7">
      <c r="A36" s="808">
        <v>29</v>
      </c>
      <c r="B36" s="809" t="s">
        <v>257</v>
      </c>
      <c r="C36" s="810"/>
      <c r="D36" s="810"/>
      <c r="E36" s="810">
        <v>399591</v>
      </c>
      <c r="F36" s="810"/>
      <c r="G36" s="810">
        <v>399591</v>
      </c>
    </row>
    <row r="37" spans="1:7">
      <c r="A37" s="812">
        <v>30</v>
      </c>
      <c r="B37" s="813" t="s">
        <v>258</v>
      </c>
      <c r="C37" s="814"/>
      <c r="D37" s="814"/>
      <c r="E37" s="814">
        <v>0</v>
      </c>
      <c r="F37" s="814"/>
      <c r="G37" s="814">
        <v>0</v>
      </c>
    </row>
    <row r="38" spans="1:7">
      <c r="A38" s="808">
        <v>31</v>
      </c>
      <c r="B38" s="809" t="s">
        <v>259</v>
      </c>
      <c r="C38" s="810"/>
      <c r="D38" s="810"/>
      <c r="E38" s="810">
        <v>23098</v>
      </c>
      <c r="F38" s="810"/>
      <c r="G38" s="810">
        <v>23098</v>
      </c>
    </row>
    <row r="39" spans="1:7">
      <c r="A39" s="812"/>
      <c r="B39" s="813" t="s">
        <v>260</v>
      </c>
      <c r="C39" s="814">
        <v>1558028</v>
      </c>
      <c r="D39" s="814">
        <v>398393</v>
      </c>
      <c r="E39" s="814">
        <v>321725</v>
      </c>
      <c r="F39" s="814">
        <v>49546</v>
      </c>
      <c r="G39" s="814">
        <v>2327692</v>
      </c>
    </row>
    <row r="40" spans="1:7">
      <c r="A40" s="808"/>
      <c r="B40" s="809" t="s">
        <v>205</v>
      </c>
      <c r="C40" s="810">
        <v>8476350</v>
      </c>
      <c r="D40" s="810">
        <v>398393</v>
      </c>
      <c r="E40" s="810">
        <v>17112082</v>
      </c>
      <c r="F40" s="810">
        <v>1147473</v>
      </c>
      <c r="G40" s="810">
        <v>27134298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Лист125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294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4158786</v>
      </c>
      <c r="D9" s="884"/>
      <c r="E9" s="884">
        <v>9739824</v>
      </c>
      <c r="F9" s="884">
        <v>449685</v>
      </c>
      <c r="G9" s="884">
        <v>14348295</v>
      </c>
    </row>
    <row r="10" spans="1:9">
      <c r="A10" s="879">
        <v>3</v>
      </c>
      <c r="B10" s="880" t="s">
        <v>234</v>
      </c>
      <c r="C10" s="881">
        <v>440709</v>
      </c>
      <c r="D10" s="881"/>
      <c r="E10" s="881">
        <v>317647</v>
      </c>
      <c r="F10" s="881">
        <v>5993</v>
      </c>
      <c r="G10" s="881">
        <v>764349</v>
      </c>
    </row>
    <row r="11" spans="1:9">
      <c r="A11" s="882">
        <v>4</v>
      </c>
      <c r="B11" s="883" t="s">
        <v>235</v>
      </c>
      <c r="C11" s="884"/>
      <c r="D11" s="884"/>
      <c r="E11" s="884">
        <v>190200</v>
      </c>
      <c r="F11" s="884">
        <v>32339</v>
      </c>
      <c r="G11" s="884">
        <v>222539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21652</v>
      </c>
      <c r="F12" s="881">
        <v>679</v>
      </c>
      <c r="G12" s="881">
        <v>22331</v>
      </c>
      <c r="I12" s="886"/>
    </row>
    <row r="13" spans="1:9">
      <c r="A13" s="882">
        <v>6</v>
      </c>
      <c r="B13" s="883" t="s">
        <v>237</v>
      </c>
      <c r="C13" s="884">
        <v>1227374</v>
      </c>
      <c r="D13" s="884"/>
      <c r="E13" s="884">
        <v>1388868</v>
      </c>
      <c r="F13" s="884">
        <v>82461</v>
      </c>
      <c r="G13" s="884">
        <v>2698703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898275</v>
      </c>
      <c r="F14" s="881">
        <v>340823</v>
      </c>
      <c r="G14" s="881">
        <v>1239098</v>
      </c>
    </row>
    <row r="15" spans="1:9">
      <c r="A15" s="882">
        <v>8</v>
      </c>
      <c r="B15" s="883" t="s">
        <v>295</v>
      </c>
      <c r="C15" s="884"/>
      <c r="D15" s="884"/>
      <c r="E15" s="884">
        <v>97047</v>
      </c>
      <c r="F15" s="884"/>
      <c r="G15" s="884">
        <v>97047</v>
      </c>
    </row>
    <row r="16" spans="1:9">
      <c r="A16" s="879">
        <v>9</v>
      </c>
      <c r="B16" s="880" t="s">
        <v>296</v>
      </c>
      <c r="C16" s="881"/>
      <c r="D16" s="881"/>
      <c r="E16" s="881">
        <v>209919</v>
      </c>
      <c r="F16" s="881"/>
      <c r="G16" s="881">
        <v>209919</v>
      </c>
    </row>
    <row r="17" spans="1:7">
      <c r="A17" s="882">
        <v>10</v>
      </c>
      <c r="B17" s="883" t="s">
        <v>241</v>
      </c>
      <c r="C17" s="884"/>
      <c r="D17" s="884"/>
      <c r="E17" s="884">
        <v>346832</v>
      </c>
      <c r="F17" s="884"/>
      <c r="G17" s="884">
        <v>346832</v>
      </c>
    </row>
    <row r="18" spans="1:7">
      <c r="A18" s="879">
        <v>11</v>
      </c>
      <c r="B18" s="880" t="s">
        <v>242</v>
      </c>
      <c r="C18" s="881"/>
      <c r="D18" s="881"/>
      <c r="E18" s="881">
        <v>35940</v>
      </c>
      <c r="F18" s="881">
        <v>114441</v>
      </c>
      <c r="G18" s="881">
        <v>150381</v>
      </c>
    </row>
    <row r="19" spans="1:7">
      <c r="A19" s="882">
        <v>12</v>
      </c>
      <c r="B19" s="883" t="s">
        <v>281</v>
      </c>
      <c r="C19" s="884"/>
      <c r="D19" s="884"/>
      <c r="E19" s="884">
        <v>400</v>
      </c>
      <c r="F19" s="884"/>
      <c r="G19" s="884">
        <v>400</v>
      </c>
    </row>
    <row r="20" spans="1:7">
      <c r="A20" s="879">
        <v>13</v>
      </c>
      <c r="B20" s="880" t="s">
        <v>280</v>
      </c>
      <c r="C20" s="881"/>
      <c r="D20" s="881"/>
      <c r="E20" s="881">
        <v>646150</v>
      </c>
      <c r="F20" s="881"/>
      <c r="G20" s="881">
        <v>646150</v>
      </c>
    </row>
    <row r="21" spans="1:7">
      <c r="A21" s="882">
        <v>14</v>
      </c>
      <c r="B21" s="883" t="s">
        <v>243</v>
      </c>
      <c r="C21" s="884"/>
      <c r="D21" s="884"/>
      <c r="E21" s="884">
        <v>47923</v>
      </c>
      <c r="F21" s="884">
        <v>5251</v>
      </c>
      <c r="G21" s="884">
        <v>53174</v>
      </c>
    </row>
    <row r="22" spans="1:7">
      <c r="A22" s="879">
        <v>15</v>
      </c>
      <c r="B22" s="880" t="s">
        <v>244</v>
      </c>
      <c r="C22" s="881"/>
      <c r="D22" s="881"/>
      <c r="E22" s="881"/>
      <c r="F22" s="881">
        <v>4880</v>
      </c>
      <c r="G22" s="881">
        <v>4880</v>
      </c>
    </row>
    <row r="23" spans="1:7">
      <c r="A23" s="882">
        <v>16</v>
      </c>
      <c r="B23" s="883" t="s">
        <v>276</v>
      </c>
      <c r="C23" s="884">
        <v>64280</v>
      </c>
      <c r="D23" s="884"/>
      <c r="E23" s="884">
        <v>61617</v>
      </c>
      <c r="F23" s="884"/>
      <c r="G23" s="884">
        <v>125897</v>
      </c>
    </row>
    <row r="24" spans="1:7">
      <c r="A24" s="879">
        <v>17</v>
      </c>
      <c r="B24" s="880" t="s">
        <v>245</v>
      </c>
      <c r="C24" s="881"/>
      <c r="D24" s="881"/>
      <c r="E24" s="881">
        <v>22230</v>
      </c>
      <c r="F24" s="881"/>
      <c r="G24" s="881">
        <v>22230</v>
      </c>
    </row>
    <row r="25" spans="1:7">
      <c r="A25" s="882">
        <v>18</v>
      </c>
      <c r="B25" s="883" t="s">
        <v>246</v>
      </c>
      <c r="C25" s="884"/>
      <c r="D25" s="884"/>
      <c r="E25" s="884">
        <v>732525</v>
      </c>
      <c r="F25" s="884">
        <v>6701</v>
      </c>
      <c r="G25" s="884">
        <v>739226</v>
      </c>
    </row>
    <row r="26" spans="1:7">
      <c r="A26" s="879">
        <v>19</v>
      </c>
      <c r="B26" s="880" t="s">
        <v>247</v>
      </c>
      <c r="C26" s="881"/>
      <c r="D26" s="881"/>
      <c r="E26" s="881">
        <v>300315</v>
      </c>
      <c r="F26" s="881">
        <v>3899</v>
      </c>
      <c r="G26" s="881">
        <v>304214</v>
      </c>
    </row>
    <row r="27" spans="1:7">
      <c r="A27" s="882">
        <v>20</v>
      </c>
      <c r="B27" s="883" t="s">
        <v>297</v>
      </c>
      <c r="C27" s="884"/>
      <c r="D27" s="884"/>
      <c r="E27" s="884">
        <v>61456</v>
      </c>
      <c r="F27" s="884"/>
      <c r="G27" s="884">
        <v>61456</v>
      </c>
    </row>
    <row r="28" spans="1:7">
      <c r="A28" s="879">
        <v>21</v>
      </c>
      <c r="B28" s="880" t="s">
        <v>261</v>
      </c>
      <c r="C28" s="881"/>
      <c r="D28" s="881"/>
      <c r="E28" s="881">
        <v>604684</v>
      </c>
      <c r="F28" s="881">
        <v>1753</v>
      </c>
      <c r="G28" s="881">
        <v>606437</v>
      </c>
    </row>
    <row r="29" spans="1:7">
      <c r="A29" s="882">
        <v>22</v>
      </c>
      <c r="B29" s="883" t="s">
        <v>250</v>
      </c>
      <c r="C29" s="884"/>
      <c r="D29" s="884"/>
      <c r="E29" s="884">
        <v>48352</v>
      </c>
      <c r="F29" s="884"/>
      <c r="G29" s="884">
        <v>48352</v>
      </c>
    </row>
    <row r="30" spans="1:7">
      <c r="A30" s="879">
        <v>23</v>
      </c>
      <c r="B30" s="880" t="s">
        <v>277</v>
      </c>
      <c r="C30" s="881">
        <v>60473</v>
      </c>
      <c r="D30" s="881"/>
      <c r="E30" s="881">
        <v>58432</v>
      </c>
      <c r="F30" s="881"/>
      <c r="G30" s="881">
        <v>118905</v>
      </c>
    </row>
    <row r="31" spans="1:7">
      <c r="A31" s="882">
        <v>24</v>
      </c>
      <c r="B31" s="883" t="s">
        <v>251</v>
      </c>
      <c r="C31" s="884">
        <v>1886</v>
      </c>
      <c r="D31" s="884"/>
      <c r="E31" s="884"/>
      <c r="F31" s="884"/>
      <c r="G31" s="884">
        <v>1886</v>
      </c>
    </row>
    <row r="32" spans="1:7">
      <c r="A32" s="879">
        <v>25</v>
      </c>
      <c r="B32" s="880" t="s">
        <v>292</v>
      </c>
      <c r="C32" s="881"/>
      <c r="D32" s="881"/>
      <c r="E32" s="881">
        <v>98288</v>
      </c>
      <c r="F32" s="881"/>
      <c r="G32" s="881">
        <v>98288</v>
      </c>
    </row>
    <row r="33" spans="1:7">
      <c r="A33" s="882">
        <v>26</v>
      </c>
      <c r="B33" s="883" t="s">
        <v>252</v>
      </c>
      <c r="C33" s="884"/>
      <c r="D33" s="884"/>
      <c r="E33" s="884">
        <v>433801</v>
      </c>
      <c r="F33" s="884">
        <v>12379</v>
      </c>
      <c r="G33" s="884">
        <v>446180</v>
      </c>
    </row>
    <row r="34" spans="1:7">
      <c r="A34" s="879">
        <v>27</v>
      </c>
      <c r="B34" s="880" t="s">
        <v>278</v>
      </c>
      <c r="C34" s="881"/>
      <c r="D34" s="881"/>
      <c r="E34" s="881">
        <v>6600</v>
      </c>
      <c r="F34" s="881"/>
      <c r="G34" s="881">
        <v>6600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42</v>
      </c>
      <c r="G35" s="884">
        <v>42</v>
      </c>
    </row>
    <row r="36" spans="1:7">
      <c r="A36" s="879">
        <v>29</v>
      </c>
      <c r="B36" s="880" t="s">
        <v>253</v>
      </c>
      <c r="C36" s="881"/>
      <c r="D36" s="881"/>
      <c r="E36" s="881">
        <v>63896</v>
      </c>
      <c r="F36" s="881"/>
      <c r="G36" s="881">
        <v>63896</v>
      </c>
    </row>
    <row r="37" spans="1:7">
      <c r="A37" s="882">
        <v>30</v>
      </c>
      <c r="B37" s="883" t="s">
        <v>299</v>
      </c>
      <c r="C37" s="884"/>
      <c r="D37" s="884"/>
      <c r="E37" s="884">
        <v>248842</v>
      </c>
      <c r="F37" s="884"/>
      <c r="G37" s="884">
        <v>248842</v>
      </c>
    </row>
    <row r="38" spans="1:7">
      <c r="A38" s="879">
        <v>31</v>
      </c>
      <c r="B38" s="880" t="s">
        <v>254</v>
      </c>
      <c r="C38" s="881"/>
      <c r="D38" s="881"/>
      <c r="E38" s="881">
        <v>203843</v>
      </c>
      <c r="F38" s="881">
        <v>43056</v>
      </c>
      <c r="G38" s="881">
        <v>246899</v>
      </c>
    </row>
    <row r="39" spans="1:7">
      <c r="A39" s="882">
        <v>32</v>
      </c>
      <c r="B39" s="883" t="s">
        <v>255</v>
      </c>
      <c r="C39" s="884"/>
      <c r="D39" s="884"/>
      <c r="E39" s="884">
        <v>611751</v>
      </c>
      <c r="F39" s="884"/>
      <c r="G39" s="884">
        <v>611751</v>
      </c>
    </row>
    <row r="40" spans="1:7">
      <c r="A40" s="879">
        <v>33</v>
      </c>
      <c r="B40" s="880" t="s">
        <v>256</v>
      </c>
      <c r="C40" s="881"/>
      <c r="D40" s="881"/>
      <c r="E40" s="881">
        <v>159139</v>
      </c>
      <c r="F40" s="881"/>
      <c r="G40" s="881">
        <v>159139</v>
      </c>
    </row>
    <row r="41" spans="1:7">
      <c r="A41" s="882">
        <v>34</v>
      </c>
      <c r="B41" s="883" t="s">
        <v>257</v>
      </c>
      <c r="C41" s="884"/>
      <c r="D41" s="884"/>
      <c r="E41" s="884">
        <v>398947</v>
      </c>
      <c r="F41" s="884"/>
      <c r="G41" s="884">
        <v>398947</v>
      </c>
    </row>
    <row r="42" spans="1:7">
      <c r="A42" s="879">
        <v>35</v>
      </c>
      <c r="B42" s="880" t="s">
        <v>258</v>
      </c>
      <c r="C42" s="881"/>
      <c r="D42" s="881"/>
      <c r="E42" s="881">
        <v>8769</v>
      </c>
      <c r="F42" s="881"/>
      <c r="G42" s="881">
        <v>8769</v>
      </c>
    </row>
    <row r="43" spans="1:7">
      <c r="A43" s="882">
        <v>36</v>
      </c>
      <c r="B43" s="883" t="s">
        <v>259</v>
      </c>
      <c r="C43" s="884"/>
      <c r="D43" s="884"/>
      <c r="E43" s="884">
        <v>93131</v>
      </c>
      <c r="F43" s="884"/>
      <c r="G43" s="884">
        <v>93131</v>
      </c>
    </row>
    <row r="44" spans="1:7">
      <c r="A44" s="879">
        <v>37</v>
      </c>
      <c r="B44" s="880" t="s">
        <v>260</v>
      </c>
      <c r="C44" s="881">
        <v>2047770</v>
      </c>
      <c r="D44" s="881">
        <v>328340</v>
      </c>
      <c r="E44" s="881">
        <v>212918</v>
      </c>
      <c r="F44" s="881">
        <v>68638</v>
      </c>
      <c r="G44" s="881">
        <v>2657666</v>
      </c>
    </row>
    <row r="45" spans="1:7">
      <c r="A45" s="881"/>
      <c r="B45" s="892" t="s">
        <v>262</v>
      </c>
      <c r="C45" s="893">
        <v>8001278</v>
      </c>
      <c r="D45" s="893">
        <v>328340</v>
      </c>
      <c r="E45" s="893">
        <v>18370213</v>
      </c>
      <c r="F45" s="893">
        <v>1173020</v>
      </c>
      <c r="G45" s="893">
        <v>27872851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Лист126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300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4880417</v>
      </c>
      <c r="D9" s="884"/>
      <c r="E9" s="884">
        <v>10418920</v>
      </c>
      <c r="F9" s="884">
        <v>530855</v>
      </c>
      <c r="G9" s="884">
        <v>15830192</v>
      </c>
    </row>
    <row r="10" spans="1:9" s="886" customFormat="1">
      <c r="A10" s="894">
        <v>4</v>
      </c>
      <c r="B10" s="895" t="s">
        <v>234</v>
      </c>
      <c r="C10" s="896">
        <v>531763</v>
      </c>
      <c r="D10" s="896"/>
      <c r="E10" s="896">
        <v>394187</v>
      </c>
      <c r="F10" s="896">
        <v>5231</v>
      </c>
      <c r="G10" s="896">
        <v>931181</v>
      </c>
    </row>
    <row r="11" spans="1:9">
      <c r="A11" s="882">
        <v>5</v>
      </c>
      <c r="B11" s="883" t="s">
        <v>235</v>
      </c>
      <c r="C11" s="884"/>
      <c r="D11" s="884"/>
      <c r="E11" s="884">
        <v>192960</v>
      </c>
      <c r="F11" s="884">
        <v>46758</v>
      </c>
      <c r="G11" s="884">
        <v>239718</v>
      </c>
      <c r="I11" s="886"/>
    </row>
    <row r="12" spans="1:9">
      <c r="A12" s="894">
        <v>6</v>
      </c>
      <c r="B12" s="895" t="s">
        <v>236</v>
      </c>
      <c r="C12" s="896"/>
      <c r="D12" s="896"/>
      <c r="E12" s="896">
        <v>54868</v>
      </c>
      <c r="F12" s="896">
        <v>1102</v>
      </c>
      <c r="G12" s="896">
        <v>55970</v>
      </c>
    </row>
    <row r="13" spans="1:9">
      <c r="A13" s="882">
        <v>7</v>
      </c>
      <c r="B13" s="883" t="s">
        <v>237</v>
      </c>
      <c r="C13" s="884">
        <v>1465829</v>
      </c>
      <c r="D13" s="884"/>
      <c r="E13" s="884">
        <v>1835943</v>
      </c>
      <c r="F13" s="884">
        <v>84881</v>
      </c>
      <c r="G13" s="884">
        <v>3386653</v>
      </c>
    </row>
    <row r="14" spans="1:9">
      <c r="A14" s="894">
        <v>8</v>
      </c>
      <c r="B14" s="895" t="s">
        <v>239</v>
      </c>
      <c r="C14" s="896"/>
      <c r="D14" s="896"/>
      <c r="E14" s="896">
        <v>966936</v>
      </c>
      <c r="F14" s="896">
        <v>373082</v>
      </c>
      <c r="G14" s="896">
        <v>1340018</v>
      </c>
    </row>
    <row r="15" spans="1:9">
      <c r="A15" s="882">
        <v>9</v>
      </c>
      <c r="B15" s="883" t="s">
        <v>295</v>
      </c>
      <c r="C15" s="884"/>
      <c r="D15" s="884"/>
      <c r="E15" s="884">
        <v>93106</v>
      </c>
      <c r="F15" s="884"/>
      <c r="G15" s="884">
        <v>93106</v>
      </c>
    </row>
    <row r="16" spans="1:9">
      <c r="A16" s="894">
        <v>10</v>
      </c>
      <c r="B16" s="895" t="s">
        <v>296</v>
      </c>
      <c r="C16" s="896"/>
      <c r="D16" s="896"/>
      <c r="E16" s="896">
        <v>240908</v>
      </c>
      <c r="F16" s="896"/>
      <c r="G16" s="896">
        <v>240908</v>
      </c>
    </row>
    <row r="17" spans="1:7">
      <c r="A17" s="882">
        <v>11</v>
      </c>
      <c r="B17" s="883" t="s">
        <v>241</v>
      </c>
      <c r="C17" s="884"/>
      <c r="D17" s="884"/>
      <c r="E17" s="884">
        <v>415600</v>
      </c>
      <c r="F17" s="884"/>
      <c r="G17" s="884">
        <v>415600</v>
      </c>
    </row>
    <row r="18" spans="1:7">
      <c r="A18" s="894">
        <v>12</v>
      </c>
      <c r="B18" s="895" t="s">
        <v>242</v>
      </c>
      <c r="C18" s="896"/>
      <c r="D18" s="896"/>
      <c r="E18" s="896">
        <v>53407</v>
      </c>
      <c r="F18" s="896">
        <v>113336</v>
      </c>
      <c r="G18" s="896">
        <v>166743</v>
      </c>
    </row>
    <row r="19" spans="1:7">
      <c r="A19" s="882">
        <v>13</v>
      </c>
      <c r="B19" s="883" t="s">
        <v>281</v>
      </c>
      <c r="C19" s="884"/>
      <c r="D19" s="884"/>
      <c r="E19" s="884">
        <v>360</v>
      </c>
      <c r="F19" s="884"/>
      <c r="G19" s="884">
        <v>360</v>
      </c>
    </row>
    <row r="20" spans="1:7">
      <c r="A20" s="894">
        <v>14</v>
      </c>
      <c r="B20" s="895" t="s">
        <v>280</v>
      </c>
      <c r="C20" s="896"/>
      <c r="D20" s="896"/>
      <c r="E20" s="896">
        <v>680342</v>
      </c>
      <c r="F20" s="896"/>
      <c r="G20" s="896">
        <v>680342</v>
      </c>
    </row>
    <row r="21" spans="1:7">
      <c r="A21" s="882">
        <v>15</v>
      </c>
      <c r="B21" s="883" t="s">
        <v>243</v>
      </c>
      <c r="C21" s="884"/>
      <c r="D21" s="884"/>
      <c r="E21" s="884">
        <v>54882</v>
      </c>
      <c r="F21" s="884">
        <v>5335</v>
      </c>
      <c r="G21" s="884">
        <v>60217</v>
      </c>
    </row>
    <row r="22" spans="1:7">
      <c r="A22" s="894">
        <v>16</v>
      </c>
      <c r="B22" s="895" t="s">
        <v>244</v>
      </c>
      <c r="C22" s="896"/>
      <c r="D22" s="896"/>
      <c r="E22" s="896"/>
      <c r="F22" s="896">
        <v>4800</v>
      </c>
      <c r="G22" s="896">
        <v>4800</v>
      </c>
    </row>
    <row r="23" spans="1:7">
      <c r="A23" s="882">
        <v>17</v>
      </c>
      <c r="B23" s="883" t="s">
        <v>276</v>
      </c>
      <c r="C23" s="884">
        <v>68007</v>
      </c>
      <c r="D23" s="884"/>
      <c r="E23" s="884">
        <v>60639</v>
      </c>
      <c r="F23" s="884"/>
      <c r="G23" s="884">
        <v>128646</v>
      </c>
    </row>
    <row r="24" spans="1:7">
      <c r="A24" s="894">
        <v>18</v>
      </c>
      <c r="B24" s="895" t="s">
        <v>245</v>
      </c>
      <c r="C24" s="896"/>
      <c r="D24" s="896"/>
      <c r="E24" s="896">
        <v>17548</v>
      </c>
      <c r="F24" s="896"/>
      <c r="G24" s="896">
        <v>17548</v>
      </c>
    </row>
    <row r="25" spans="1:7">
      <c r="A25" s="882">
        <v>19</v>
      </c>
      <c r="B25" s="883" t="s">
        <v>246</v>
      </c>
      <c r="C25" s="884"/>
      <c r="D25" s="884"/>
      <c r="E25" s="884">
        <v>794222</v>
      </c>
      <c r="F25" s="884">
        <v>5065</v>
      </c>
      <c r="G25" s="884">
        <v>799287</v>
      </c>
    </row>
    <row r="26" spans="1:7">
      <c r="A26" s="894">
        <v>20</v>
      </c>
      <c r="B26" s="895" t="s">
        <v>247</v>
      </c>
      <c r="C26" s="896"/>
      <c r="D26" s="896"/>
      <c r="E26" s="896">
        <v>289742</v>
      </c>
      <c r="F26" s="896">
        <v>5326</v>
      </c>
      <c r="G26" s="896">
        <v>295068</v>
      </c>
    </row>
    <row r="27" spans="1:7">
      <c r="A27" s="882">
        <v>21</v>
      </c>
      <c r="B27" s="883" t="s">
        <v>297</v>
      </c>
      <c r="C27" s="884"/>
      <c r="D27" s="884"/>
      <c r="E27" s="884">
        <v>70838</v>
      </c>
      <c r="F27" s="884"/>
      <c r="G27" s="884">
        <v>70838</v>
      </c>
    </row>
    <row r="28" spans="1:7">
      <c r="A28" s="894">
        <v>22</v>
      </c>
      <c r="B28" s="895" t="s">
        <v>261</v>
      </c>
      <c r="C28" s="896"/>
      <c r="D28" s="896"/>
      <c r="E28" s="896">
        <v>740222</v>
      </c>
      <c r="F28" s="896">
        <v>1668</v>
      </c>
      <c r="G28" s="896">
        <v>741890</v>
      </c>
    </row>
    <row r="29" spans="1:7">
      <c r="A29" s="882">
        <v>23</v>
      </c>
      <c r="B29" s="883" t="s">
        <v>250</v>
      </c>
      <c r="C29" s="884"/>
      <c r="D29" s="884"/>
      <c r="E29" s="884">
        <v>51593</v>
      </c>
      <c r="F29" s="884"/>
      <c r="G29" s="884">
        <v>51593</v>
      </c>
    </row>
    <row r="30" spans="1:7">
      <c r="A30" s="894">
        <v>24</v>
      </c>
      <c r="B30" s="895" t="s">
        <v>277</v>
      </c>
      <c r="C30" s="896">
        <v>73988</v>
      </c>
      <c r="D30" s="896"/>
      <c r="E30" s="896">
        <v>21185</v>
      </c>
      <c r="F30" s="896"/>
      <c r="G30" s="896">
        <v>95173</v>
      </c>
    </row>
    <row r="31" spans="1:7">
      <c r="A31" s="882">
        <v>25</v>
      </c>
      <c r="B31" s="883" t="s">
        <v>251</v>
      </c>
      <c r="C31" s="884">
        <v>2126</v>
      </c>
      <c r="D31" s="884"/>
      <c r="E31" s="884"/>
      <c r="F31" s="884"/>
      <c r="G31" s="884">
        <v>2126</v>
      </c>
    </row>
    <row r="32" spans="1:7">
      <c r="A32" s="894">
        <v>26</v>
      </c>
      <c r="B32" s="895" t="s">
        <v>292</v>
      </c>
      <c r="C32" s="896"/>
      <c r="D32" s="896"/>
      <c r="E32" s="896">
        <v>112939</v>
      </c>
      <c r="F32" s="896"/>
      <c r="G32" s="896">
        <v>112939</v>
      </c>
    </row>
    <row r="33" spans="1:7">
      <c r="A33" s="882">
        <v>27</v>
      </c>
      <c r="B33" s="883" t="s">
        <v>252</v>
      </c>
      <c r="C33" s="884"/>
      <c r="D33" s="884"/>
      <c r="E33" s="884">
        <v>485521</v>
      </c>
      <c r="F33" s="884">
        <v>14255</v>
      </c>
      <c r="G33" s="884">
        <v>499776</v>
      </c>
    </row>
    <row r="34" spans="1:7">
      <c r="A34" s="894">
        <v>28</v>
      </c>
      <c r="B34" s="895" t="s">
        <v>278</v>
      </c>
      <c r="C34" s="896"/>
      <c r="D34" s="896"/>
      <c r="E34" s="896">
        <v>5620</v>
      </c>
      <c r="F34" s="896"/>
      <c r="G34" s="896">
        <v>5620</v>
      </c>
    </row>
    <row r="35" spans="1:7">
      <c r="A35" s="882">
        <v>29</v>
      </c>
      <c r="B35" s="883" t="s">
        <v>298</v>
      </c>
      <c r="C35" s="884"/>
      <c r="D35" s="884"/>
      <c r="E35" s="884"/>
      <c r="F35" s="884">
        <v>119</v>
      </c>
      <c r="G35" s="884">
        <v>119</v>
      </c>
    </row>
    <row r="36" spans="1:7">
      <c r="A36" s="894">
        <v>30</v>
      </c>
      <c r="B36" s="895" t="s">
        <v>253</v>
      </c>
      <c r="C36" s="896"/>
      <c r="D36" s="896"/>
      <c r="E36" s="896">
        <v>88108</v>
      </c>
      <c r="F36" s="896"/>
      <c r="G36" s="896">
        <v>88108</v>
      </c>
    </row>
    <row r="37" spans="1:7">
      <c r="A37" s="882">
        <v>31</v>
      </c>
      <c r="B37" s="883" t="s">
        <v>299</v>
      </c>
      <c r="C37" s="884"/>
      <c r="D37" s="884"/>
      <c r="E37" s="884">
        <v>271978</v>
      </c>
      <c r="F37" s="884"/>
      <c r="G37" s="884">
        <v>271978</v>
      </c>
    </row>
    <row r="38" spans="1:7">
      <c r="A38" s="894">
        <v>32</v>
      </c>
      <c r="B38" s="895" t="s">
        <v>254</v>
      </c>
      <c r="C38" s="896"/>
      <c r="D38" s="896"/>
      <c r="E38" s="896">
        <v>203694</v>
      </c>
      <c r="F38" s="896">
        <v>54085</v>
      </c>
      <c r="G38" s="896">
        <v>257779</v>
      </c>
    </row>
    <row r="39" spans="1:7">
      <c r="A39" s="882">
        <v>33</v>
      </c>
      <c r="B39" s="883" t="s">
        <v>255</v>
      </c>
      <c r="C39" s="884"/>
      <c r="D39" s="884"/>
      <c r="E39" s="884">
        <v>645085</v>
      </c>
      <c r="F39" s="884"/>
      <c r="G39" s="884">
        <v>645085</v>
      </c>
    </row>
    <row r="40" spans="1:7">
      <c r="A40" s="894">
        <v>34</v>
      </c>
      <c r="B40" s="895" t="s">
        <v>256</v>
      </c>
      <c r="C40" s="896"/>
      <c r="D40" s="896"/>
      <c r="E40" s="896">
        <v>167592</v>
      </c>
      <c r="F40" s="896"/>
      <c r="G40" s="896">
        <v>167592</v>
      </c>
    </row>
    <row r="41" spans="1:7">
      <c r="A41" s="882">
        <v>35</v>
      </c>
      <c r="B41" s="883" t="s">
        <v>257</v>
      </c>
      <c r="C41" s="884"/>
      <c r="D41" s="884"/>
      <c r="E41" s="884">
        <v>412049</v>
      </c>
      <c r="F41" s="884"/>
      <c r="G41" s="884">
        <v>412049</v>
      </c>
    </row>
    <row r="42" spans="1:7">
      <c r="A42" s="894">
        <v>36</v>
      </c>
      <c r="B42" s="895" t="s">
        <v>258</v>
      </c>
      <c r="C42" s="896"/>
      <c r="D42" s="896"/>
      <c r="E42" s="896">
        <v>6819</v>
      </c>
      <c r="F42" s="896"/>
      <c r="G42" s="896">
        <v>6819</v>
      </c>
    </row>
    <row r="43" spans="1:7">
      <c r="A43" s="882">
        <v>37</v>
      </c>
      <c r="B43" s="883" t="s">
        <v>259</v>
      </c>
      <c r="C43" s="884"/>
      <c r="D43" s="884"/>
      <c r="E43" s="884">
        <v>65855</v>
      </c>
      <c r="F43" s="884"/>
      <c r="G43" s="884">
        <v>65855</v>
      </c>
    </row>
    <row r="44" spans="1:7">
      <c r="A44" s="894">
        <v>38</v>
      </c>
      <c r="B44" s="895" t="s">
        <v>260</v>
      </c>
      <c r="C44" s="896">
        <v>2395176</v>
      </c>
      <c r="D44" s="896">
        <v>386690</v>
      </c>
      <c r="E44" s="896">
        <v>213936</v>
      </c>
      <c r="F44" s="896">
        <v>67981</v>
      </c>
      <c r="G44" s="896">
        <v>3063783</v>
      </c>
    </row>
    <row r="45" spans="1:7">
      <c r="A45" s="881"/>
      <c r="B45" s="892" t="s">
        <v>262</v>
      </c>
      <c r="C45" s="893">
        <v>9417306</v>
      </c>
      <c r="D45" s="893">
        <v>386690</v>
      </c>
      <c r="E45" s="893">
        <v>20127604</v>
      </c>
      <c r="F45" s="893">
        <v>1313879</v>
      </c>
      <c r="G45" s="893">
        <v>30548728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Лист127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301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5234781</v>
      </c>
      <c r="D9" s="884"/>
      <c r="E9" s="884">
        <v>11016317</v>
      </c>
      <c r="F9" s="884">
        <v>576065</v>
      </c>
      <c r="G9" s="884">
        <v>16827163</v>
      </c>
    </row>
    <row r="10" spans="1:9">
      <c r="A10" s="879">
        <v>4</v>
      </c>
      <c r="B10" s="880" t="s">
        <v>234</v>
      </c>
      <c r="C10" s="881">
        <v>549279</v>
      </c>
      <c r="D10" s="881"/>
      <c r="E10" s="881">
        <v>449143</v>
      </c>
      <c r="F10" s="881">
        <v>5489</v>
      </c>
      <c r="G10" s="881">
        <v>1003911</v>
      </c>
      <c r="I10" s="886"/>
    </row>
    <row r="11" spans="1:9">
      <c r="A11" s="882">
        <v>5</v>
      </c>
      <c r="B11" s="883" t="s">
        <v>235</v>
      </c>
      <c r="C11" s="884"/>
      <c r="D11" s="884"/>
      <c r="E11" s="884">
        <v>207200</v>
      </c>
      <c r="F11" s="884">
        <v>50091</v>
      </c>
      <c r="G11" s="884">
        <v>257291</v>
      </c>
      <c r="I11" s="886"/>
    </row>
    <row r="12" spans="1:9">
      <c r="A12" s="879">
        <v>6</v>
      </c>
      <c r="B12" s="880" t="s">
        <v>236</v>
      </c>
      <c r="C12" s="881"/>
      <c r="D12" s="881"/>
      <c r="E12" s="881">
        <v>52012</v>
      </c>
      <c r="F12" s="881">
        <v>778</v>
      </c>
      <c r="G12" s="881">
        <v>52790</v>
      </c>
    </row>
    <row r="13" spans="1:9">
      <c r="A13" s="882">
        <v>7</v>
      </c>
      <c r="B13" s="883" t="s">
        <v>237</v>
      </c>
      <c r="C13" s="884">
        <v>1475032</v>
      </c>
      <c r="D13" s="884"/>
      <c r="E13" s="884">
        <v>1984011</v>
      </c>
      <c r="F13" s="884">
        <v>81641</v>
      </c>
      <c r="G13" s="884">
        <v>3540684</v>
      </c>
    </row>
    <row r="14" spans="1:9">
      <c r="A14" s="879">
        <v>8</v>
      </c>
      <c r="B14" s="880" t="s">
        <v>239</v>
      </c>
      <c r="C14" s="881"/>
      <c r="D14" s="881"/>
      <c r="E14" s="881">
        <v>893647</v>
      </c>
      <c r="F14" s="881">
        <v>358835</v>
      </c>
      <c r="G14" s="881">
        <v>1252482</v>
      </c>
    </row>
    <row r="15" spans="1:9">
      <c r="A15" s="882">
        <v>9</v>
      </c>
      <c r="B15" s="883" t="s">
        <v>295</v>
      </c>
      <c r="C15" s="884"/>
      <c r="D15" s="884"/>
      <c r="E15" s="884">
        <v>98169</v>
      </c>
      <c r="F15" s="884"/>
      <c r="G15" s="884">
        <v>98169</v>
      </c>
    </row>
    <row r="16" spans="1:9">
      <c r="A16" s="879">
        <v>10</v>
      </c>
      <c r="B16" s="880" t="s">
        <v>296</v>
      </c>
      <c r="C16" s="881"/>
      <c r="D16" s="881"/>
      <c r="E16" s="881">
        <v>237407</v>
      </c>
      <c r="F16" s="881"/>
      <c r="G16" s="881">
        <v>237407</v>
      </c>
    </row>
    <row r="17" spans="1:7">
      <c r="A17" s="882">
        <v>11</v>
      </c>
      <c r="B17" s="883" t="s">
        <v>241</v>
      </c>
      <c r="C17" s="884"/>
      <c r="D17" s="884"/>
      <c r="E17" s="884">
        <v>355449</v>
      </c>
      <c r="F17" s="884"/>
      <c r="G17" s="884">
        <v>355449</v>
      </c>
    </row>
    <row r="18" spans="1:7">
      <c r="A18" s="879">
        <v>12</v>
      </c>
      <c r="B18" s="880" t="s">
        <v>242</v>
      </c>
      <c r="C18" s="881"/>
      <c r="D18" s="881"/>
      <c r="E18" s="881">
        <v>45839</v>
      </c>
      <c r="F18" s="881">
        <v>116479</v>
      </c>
      <c r="G18" s="881">
        <v>162318</v>
      </c>
    </row>
    <row r="19" spans="1:7">
      <c r="A19" s="882">
        <v>13</v>
      </c>
      <c r="B19" s="883" t="s">
        <v>281</v>
      </c>
      <c r="C19" s="884"/>
      <c r="D19" s="884"/>
      <c r="E19" s="884">
        <v>400</v>
      </c>
      <c r="F19" s="884"/>
      <c r="G19" s="884">
        <v>400</v>
      </c>
    </row>
    <row r="20" spans="1:7">
      <c r="A20" s="879">
        <v>14</v>
      </c>
      <c r="B20" s="880" t="s">
        <v>280</v>
      </c>
      <c r="C20" s="881"/>
      <c r="D20" s="881"/>
      <c r="E20" s="881">
        <v>749556</v>
      </c>
      <c r="F20" s="881"/>
      <c r="G20" s="881">
        <v>749556</v>
      </c>
    </row>
    <row r="21" spans="1:7">
      <c r="A21" s="882">
        <v>15</v>
      </c>
      <c r="B21" s="883" t="s">
        <v>243</v>
      </c>
      <c r="C21" s="884"/>
      <c r="D21" s="884"/>
      <c r="E21" s="884">
        <v>66453</v>
      </c>
      <c r="F21" s="884">
        <v>5894</v>
      </c>
      <c r="G21" s="884">
        <v>72347</v>
      </c>
    </row>
    <row r="22" spans="1:7">
      <c r="A22" s="879">
        <v>16</v>
      </c>
      <c r="B22" s="880" t="s">
        <v>244</v>
      </c>
      <c r="C22" s="881"/>
      <c r="D22" s="881"/>
      <c r="E22" s="881"/>
      <c r="F22" s="881">
        <v>6160</v>
      </c>
      <c r="G22" s="881">
        <v>6160</v>
      </c>
    </row>
    <row r="23" spans="1:7">
      <c r="A23" s="882">
        <v>17</v>
      </c>
      <c r="B23" s="883" t="s">
        <v>276</v>
      </c>
      <c r="C23" s="884">
        <v>69242</v>
      </c>
      <c r="D23" s="884"/>
      <c r="E23" s="884">
        <v>66976</v>
      </c>
      <c r="F23" s="884"/>
      <c r="G23" s="884">
        <v>136218</v>
      </c>
    </row>
    <row r="24" spans="1:7">
      <c r="A24" s="879">
        <v>18</v>
      </c>
      <c r="B24" s="880" t="s">
        <v>245</v>
      </c>
      <c r="C24" s="881"/>
      <c r="D24" s="881"/>
      <c r="E24" s="881">
        <v>17096</v>
      </c>
      <c r="F24" s="881"/>
      <c r="G24" s="881">
        <v>17096</v>
      </c>
    </row>
    <row r="25" spans="1:7">
      <c r="A25" s="882">
        <v>19</v>
      </c>
      <c r="B25" s="883" t="s">
        <v>246</v>
      </c>
      <c r="C25" s="884"/>
      <c r="D25" s="884"/>
      <c r="E25" s="884">
        <v>880880</v>
      </c>
      <c r="F25" s="884">
        <v>7443</v>
      </c>
      <c r="G25" s="884">
        <v>888323</v>
      </c>
    </row>
    <row r="26" spans="1:7">
      <c r="A26" s="879">
        <v>20</v>
      </c>
      <c r="B26" s="880" t="s">
        <v>247</v>
      </c>
      <c r="C26" s="881"/>
      <c r="D26" s="881"/>
      <c r="E26" s="881">
        <v>337750</v>
      </c>
      <c r="F26" s="881">
        <v>3403</v>
      </c>
      <c r="G26" s="881">
        <v>341153</v>
      </c>
    </row>
    <row r="27" spans="1:7">
      <c r="A27" s="882">
        <v>21</v>
      </c>
      <c r="B27" s="883" t="s">
        <v>297</v>
      </c>
      <c r="C27" s="884"/>
      <c r="D27" s="884"/>
      <c r="E27" s="884">
        <v>73846</v>
      </c>
      <c r="F27" s="884"/>
      <c r="G27" s="884">
        <v>73846</v>
      </c>
    </row>
    <row r="28" spans="1:7">
      <c r="A28" s="879">
        <v>22</v>
      </c>
      <c r="B28" s="880" t="s">
        <v>261</v>
      </c>
      <c r="C28" s="881"/>
      <c r="D28" s="881"/>
      <c r="E28" s="881">
        <v>699867</v>
      </c>
      <c r="F28" s="881">
        <v>1487</v>
      </c>
      <c r="G28" s="881">
        <v>701354</v>
      </c>
    </row>
    <row r="29" spans="1:7">
      <c r="A29" s="882">
        <v>23</v>
      </c>
      <c r="B29" s="883" t="s">
        <v>250</v>
      </c>
      <c r="C29" s="884"/>
      <c r="D29" s="884"/>
      <c r="E29" s="884">
        <v>48970</v>
      </c>
      <c r="F29" s="884"/>
      <c r="G29" s="884">
        <v>48970</v>
      </c>
    </row>
    <row r="30" spans="1:7">
      <c r="A30" s="879">
        <v>24</v>
      </c>
      <c r="B30" s="880" t="s">
        <v>277</v>
      </c>
      <c r="C30" s="881">
        <v>75878</v>
      </c>
      <c r="D30" s="881"/>
      <c r="E30" s="881">
        <v>72875</v>
      </c>
      <c r="F30" s="881"/>
      <c r="G30" s="881">
        <v>148753</v>
      </c>
    </row>
    <row r="31" spans="1:7">
      <c r="A31" s="882">
        <v>25</v>
      </c>
      <c r="B31" s="883" t="s">
        <v>251</v>
      </c>
      <c r="C31" s="884">
        <v>1834</v>
      </c>
      <c r="D31" s="884"/>
      <c r="E31" s="884"/>
      <c r="F31" s="884"/>
      <c r="G31" s="884">
        <v>1834</v>
      </c>
    </row>
    <row r="32" spans="1:7">
      <c r="A32" s="879">
        <v>26</v>
      </c>
      <c r="B32" s="880" t="s">
        <v>292</v>
      </c>
      <c r="C32" s="881"/>
      <c r="D32" s="881"/>
      <c r="E32" s="881">
        <v>117838</v>
      </c>
      <c r="F32" s="881"/>
      <c r="G32" s="881">
        <v>117838</v>
      </c>
    </row>
    <row r="33" spans="1:7">
      <c r="A33" s="882">
        <v>27</v>
      </c>
      <c r="B33" s="883" t="s">
        <v>252</v>
      </c>
      <c r="C33" s="884"/>
      <c r="D33" s="884"/>
      <c r="E33" s="884">
        <v>560256</v>
      </c>
      <c r="F33" s="884">
        <v>12803</v>
      </c>
      <c r="G33" s="884">
        <v>573059</v>
      </c>
    </row>
    <row r="34" spans="1:7">
      <c r="A34" s="879">
        <v>28</v>
      </c>
      <c r="B34" s="880" t="s">
        <v>278</v>
      </c>
      <c r="C34" s="881"/>
      <c r="D34" s="881"/>
      <c r="E34" s="881">
        <v>7360</v>
      </c>
      <c r="F34" s="881"/>
      <c r="G34" s="881">
        <v>7360</v>
      </c>
    </row>
    <row r="35" spans="1:7">
      <c r="A35" s="882">
        <v>29</v>
      </c>
      <c r="B35" s="883" t="s">
        <v>298</v>
      </c>
      <c r="C35" s="884"/>
      <c r="D35" s="884"/>
      <c r="E35" s="884"/>
      <c r="F35" s="884">
        <v>5</v>
      </c>
      <c r="G35" s="884">
        <v>5</v>
      </c>
    </row>
    <row r="36" spans="1:7">
      <c r="A36" s="879">
        <v>30</v>
      </c>
      <c r="B36" s="880" t="s">
        <v>253</v>
      </c>
      <c r="C36" s="881"/>
      <c r="D36" s="881"/>
      <c r="E36" s="881">
        <v>74035</v>
      </c>
      <c r="F36" s="881"/>
      <c r="G36" s="881">
        <v>74035</v>
      </c>
    </row>
    <row r="37" spans="1:7">
      <c r="A37" s="882">
        <v>31</v>
      </c>
      <c r="B37" s="883" t="s">
        <v>299</v>
      </c>
      <c r="C37" s="884"/>
      <c r="D37" s="884"/>
      <c r="E37" s="884">
        <v>291537</v>
      </c>
      <c r="F37" s="884"/>
      <c r="G37" s="884">
        <v>291537</v>
      </c>
    </row>
    <row r="38" spans="1:7">
      <c r="A38" s="879">
        <v>32</v>
      </c>
      <c r="B38" s="880" t="s">
        <v>254</v>
      </c>
      <c r="C38" s="881"/>
      <c r="D38" s="881"/>
      <c r="E38" s="881">
        <v>191642</v>
      </c>
      <c r="F38" s="881">
        <v>43071</v>
      </c>
      <c r="G38" s="881">
        <v>234713</v>
      </c>
    </row>
    <row r="39" spans="1:7">
      <c r="A39" s="882">
        <v>33</v>
      </c>
      <c r="B39" s="883" t="s">
        <v>255</v>
      </c>
      <c r="C39" s="884"/>
      <c r="D39" s="884"/>
      <c r="E39" s="884">
        <v>637902</v>
      </c>
      <c r="F39" s="884"/>
      <c r="G39" s="884">
        <v>637902</v>
      </c>
    </row>
    <row r="40" spans="1:7">
      <c r="A40" s="879">
        <v>34</v>
      </c>
      <c r="B40" s="880" t="s">
        <v>256</v>
      </c>
      <c r="C40" s="881"/>
      <c r="D40" s="881"/>
      <c r="E40" s="881">
        <v>179677</v>
      </c>
      <c r="F40" s="881"/>
      <c r="G40" s="881">
        <v>179677</v>
      </c>
    </row>
    <row r="41" spans="1:7">
      <c r="A41" s="882">
        <v>35</v>
      </c>
      <c r="B41" s="883" t="s">
        <v>257</v>
      </c>
      <c r="C41" s="884"/>
      <c r="D41" s="884"/>
      <c r="E41" s="884">
        <v>323208</v>
      </c>
      <c r="F41" s="884"/>
      <c r="G41" s="884">
        <v>323208</v>
      </c>
    </row>
    <row r="42" spans="1:7">
      <c r="A42" s="879">
        <v>36</v>
      </c>
      <c r="B42" s="880" t="s">
        <v>258</v>
      </c>
      <c r="C42" s="881"/>
      <c r="D42" s="881"/>
      <c r="E42" s="881">
        <v>7768</v>
      </c>
      <c r="F42" s="881"/>
      <c r="G42" s="881">
        <v>7768</v>
      </c>
    </row>
    <row r="43" spans="1:7">
      <c r="A43" s="882">
        <v>37</v>
      </c>
      <c r="B43" s="883" t="s">
        <v>259</v>
      </c>
      <c r="C43" s="884"/>
      <c r="D43" s="884"/>
      <c r="E43" s="884">
        <v>56400</v>
      </c>
      <c r="F43" s="884"/>
      <c r="G43" s="884">
        <v>56400</v>
      </c>
    </row>
    <row r="44" spans="1:7">
      <c r="A44" s="879">
        <v>38</v>
      </c>
      <c r="B44" s="880" t="s">
        <v>260</v>
      </c>
      <c r="C44" s="881">
        <v>2460086</v>
      </c>
      <c r="D44" s="881">
        <v>452251</v>
      </c>
      <c r="E44" s="881">
        <v>204146</v>
      </c>
      <c r="F44" s="881">
        <v>65828</v>
      </c>
      <c r="G44" s="881">
        <v>3182311</v>
      </c>
    </row>
    <row r="45" spans="1:7">
      <c r="A45" s="881"/>
      <c r="B45" s="892" t="s">
        <v>262</v>
      </c>
      <c r="C45" s="893">
        <v>9866132</v>
      </c>
      <c r="D45" s="893">
        <v>452251</v>
      </c>
      <c r="E45" s="893">
        <v>21005632</v>
      </c>
      <c r="F45" s="893">
        <v>1335472</v>
      </c>
      <c r="G45" s="893">
        <v>32659487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Лист128"/>
  <dimension ref="A1:I4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4389147</v>
      </c>
      <c r="D9" s="884"/>
      <c r="E9" s="884">
        <v>7337859</v>
      </c>
      <c r="F9" s="884">
        <v>455438</v>
      </c>
      <c r="G9" s="884">
        <v>12182444</v>
      </c>
    </row>
    <row r="10" spans="1:9">
      <c r="A10" s="879">
        <v>3</v>
      </c>
      <c r="B10" s="880" t="s">
        <v>234</v>
      </c>
      <c r="C10" s="881">
        <v>447837</v>
      </c>
      <c r="D10" s="881"/>
      <c r="E10" s="881">
        <v>396836</v>
      </c>
      <c r="F10" s="881">
        <v>5252</v>
      </c>
      <c r="G10" s="881">
        <v>849925</v>
      </c>
    </row>
    <row r="11" spans="1:9">
      <c r="A11" s="882">
        <v>4</v>
      </c>
      <c r="B11" s="883" t="s">
        <v>235</v>
      </c>
      <c r="C11" s="884"/>
      <c r="D11" s="884"/>
      <c r="E11" s="884">
        <v>203000</v>
      </c>
      <c r="F11" s="884">
        <v>51341</v>
      </c>
      <c r="G11" s="884">
        <v>254341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47900</v>
      </c>
      <c r="F12" s="881">
        <v>2280</v>
      </c>
      <c r="G12" s="881">
        <v>50180</v>
      </c>
      <c r="I12" s="886"/>
    </row>
    <row r="13" spans="1:9">
      <c r="A13" s="882">
        <v>6</v>
      </c>
      <c r="B13" s="883" t="s">
        <v>237</v>
      </c>
      <c r="C13" s="884">
        <v>1141132</v>
      </c>
      <c r="D13" s="884"/>
      <c r="E13" s="884">
        <v>1640367</v>
      </c>
      <c r="F13" s="884">
        <v>93827</v>
      </c>
      <c r="G13" s="884">
        <v>2875326</v>
      </c>
    </row>
    <row r="14" spans="1:9">
      <c r="A14" s="879">
        <v>7</v>
      </c>
      <c r="B14" s="880" t="s">
        <v>239</v>
      </c>
      <c r="C14" s="881"/>
      <c r="D14" s="881"/>
      <c r="E14" s="881">
        <v>790444</v>
      </c>
      <c r="F14" s="881">
        <v>319276</v>
      </c>
      <c r="G14" s="881">
        <v>1109720</v>
      </c>
    </row>
    <row r="15" spans="1:9">
      <c r="A15" s="882">
        <v>8</v>
      </c>
      <c r="B15" s="883" t="s">
        <v>295</v>
      </c>
      <c r="C15" s="884"/>
      <c r="D15" s="884"/>
      <c r="E15" s="884">
        <v>78269</v>
      </c>
      <c r="F15" s="884"/>
      <c r="G15" s="884">
        <v>78269</v>
      </c>
    </row>
    <row r="16" spans="1:9">
      <c r="A16" s="879">
        <v>9</v>
      </c>
      <c r="B16" s="880" t="s">
        <v>296</v>
      </c>
      <c r="C16" s="881"/>
      <c r="D16" s="881"/>
      <c r="E16" s="881">
        <v>266538</v>
      </c>
      <c r="F16" s="881"/>
      <c r="G16" s="881">
        <v>266538</v>
      </c>
    </row>
    <row r="17" spans="1:7">
      <c r="A17" s="882">
        <v>10</v>
      </c>
      <c r="B17" s="883" t="s">
        <v>241</v>
      </c>
      <c r="C17" s="884"/>
      <c r="D17" s="884"/>
      <c r="E17" s="884">
        <v>300944</v>
      </c>
      <c r="F17" s="884"/>
      <c r="G17" s="884">
        <v>300944</v>
      </c>
    </row>
    <row r="18" spans="1:7">
      <c r="A18" s="879">
        <v>11</v>
      </c>
      <c r="B18" s="880" t="s">
        <v>242</v>
      </c>
      <c r="C18" s="881"/>
      <c r="D18" s="881"/>
      <c r="E18" s="881">
        <v>60228</v>
      </c>
      <c r="F18" s="881">
        <v>106571</v>
      </c>
      <c r="G18" s="881">
        <v>166799</v>
      </c>
    </row>
    <row r="19" spans="1:7">
      <c r="A19" s="882">
        <v>12</v>
      </c>
      <c r="B19" s="883" t="s">
        <v>304</v>
      </c>
      <c r="C19" s="884"/>
      <c r="D19" s="884"/>
      <c r="E19" s="884">
        <v>3181</v>
      </c>
      <c r="F19" s="884"/>
      <c r="G19" s="884">
        <v>3181</v>
      </c>
    </row>
    <row r="20" spans="1:7">
      <c r="A20" s="879">
        <v>13</v>
      </c>
      <c r="B20" s="880" t="s">
        <v>281</v>
      </c>
      <c r="C20" s="881"/>
      <c r="D20" s="881"/>
      <c r="E20" s="881">
        <v>360</v>
      </c>
      <c r="F20" s="881"/>
      <c r="G20" s="881">
        <v>360</v>
      </c>
    </row>
    <row r="21" spans="1:7">
      <c r="A21" s="882">
        <v>14</v>
      </c>
      <c r="B21" s="883" t="s">
        <v>280</v>
      </c>
      <c r="C21" s="884"/>
      <c r="D21" s="884"/>
      <c r="E21" s="884">
        <v>714757</v>
      </c>
      <c r="F21" s="884"/>
      <c r="G21" s="884">
        <v>714757</v>
      </c>
    </row>
    <row r="22" spans="1:7">
      <c r="A22" s="879">
        <v>15</v>
      </c>
      <c r="B22" s="880" t="s">
        <v>243</v>
      </c>
      <c r="C22" s="881"/>
      <c r="D22" s="881"/>
      <c r="E22" s="881">
        <v>55997</v>
      </c>
      <c r="F22" s="881">
        <v>4332</v>
      </c>
      <c r="G22" s="881">
        <v>60329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4960</v>
      </c>
      <c r="G23" s="884">
        <v>4960</v>
      </c>
    </row>
    <row r="24" spans="1:7">
      <c r="A24" s="879">
        <v>17</v>
      </c>
      <c r="B24" s="880" t="s">
        <v>276</v>
      </c>
      <c r="C24" s="881">
        <v>59850</v>
      </c>
      <c r="D24" s="881"/>
      <c r="E24" s="881">
        <v>56967</v>
      </c>
      <c r="F24" s="881"/>
      <c r="G24" s="881">
        <v>116817</v>
      </c>
    </row>
    <row r="25" spans="1:7">
      <c r="A25" s="882">
        <v>18</v>
      </c>
      <c r="B25" s="883" t="s">
        <v>245</v>
      </c>
      <c r="C25" s="884"/>
      <c r="D25" s="884"/>
      <c r="E25" s="884">
        <v>13703</v>
      </c>
      <c r="F25" s="884"/>
      <c r="G25" s="884">
        <v>13703</v>
      </c>
    </row>
    <row r="26" spans="1:7">
      <c r="A26" s="879">
        <v>19</v>
      </c>
      <c r="B26" s="880" t="s">
        <v>246</v>
      </c>
      <c r="C26" s="881"/>
      <c r="D26" s="881"/>
      <c r="E26" s="881">
        <v>751359</v>
      </c>
      <c r="F26" s="881">
        <v>6621</v>
      </c>
      <c r="G26" s="881">
        <v>757980</v>
      </c>
    </row>
    <row r="27" spans="1:7">
      <c r="A27" s="882">
        <v>20</v>
      </c>
      <c r="B27" s="883" t="s">
        <v>247</v>
      </c>
      <c r="C27" s="884"/>
      <c r="D27" s="884"/>
      <c r="E27" s="884">
        <v>243792</v>
      </c>
      <c r="F27" s="884">
        <v>5697</v>
      </c>
      <c r="G27" s="884">
        <v>249489</v>
      </c>
    </row>
    <row r="28" spans="1:7">
      <c r="A28" s="879">
        <v>21</v>
      </c>
      <c r="B28" s="880" t="s">
        <v>297</v>
      </c>
      <c r="C28" s="881"/>
      <c r="D28" s="881"/>
      <c r="E28" s="881">
        <v>61380</v>
      </c>
      <c r="F28" s="881"/>
      <c r="G28" s="881">
        <v>61380</v>
      </c>
    </row>
    <row r="29" spans="1:7">
      <c r="A29" s="882">
        <v>22</v>
      </c>
      <c r="B29" s="883" t="s">
        <v>261</v>
      </c>
      <c r="C29" s="884"/>
      <c r="D29" s="884"/>
      <c r="E29" s="884">
        <v>719779</v>
      </c>
      <c r="F29" s="884">
        <v>930</v>
      </c>
      <c r="G29" s="884">
        <v>720709</v>
      </c>
    </row>
    <row r="30" spans="1:7">
      <c r="A30" s="879">
        <v>23</v>
      </c>
      <c r="B30" s="880" t="s">
        <v>305</v>
      </c>
      <c r="C30" s="881"/>
      <c r="D30" s="881"/>
      <c r="E30" s="881">
        <v>3292</v>
      </c>
      <c r="F30" s="881"/>
      <c r="G30" s="881">
        <v>3292</v>
      </c>
    </row>
    <row r="31" spans="1:7">
      <c r="A31" s="882">
        <v>24</v>
      </c>
      <c r="B31" s="883" t="s">
        <v>250</v>
      </c>
      <c r="C31" s="884"/>
      <c r="D31" s="884"/>
      <c r="E31" s="884">
        <v>66449</v>
      </c>
      <c r="F31" s="884"/>
      <c r="G31" s="884">
        <v>66449</v>
      </c>
    </row>
    <row r="32" spans="1:7">
      <c r="A32" s="879">
        <v>25</v>
      </c>
      <c r="B32" s="880" t="s">
        <v>277</v>
      </c>
      <c r="C32" s="881">
        <v>67707</v>
      </c>
      <c r="D32" s="881"/>
      <c r="E32" s="881">
        <v>25783</v>
      </c>
      <c r="F32" s="881"/>
      <c r="G32" s="881">
        <v>93490</v>
      </c>
    </row>
    <row r="33" spans="1:7">
      <c r="A33" s="882">
        <v>26</v>
      </c>
      <c r="B33" s="883" t="s">
        <v>251</v>
      </c>
      <c r="C33" s="884">
        <v>1679</v>
      </c>
      <c r="D33" s="884"/>
      <c r="E33" s="884"/>
      <c r="F33" s="884"/>
      <c r="G33" s="884">
        <v>1679</v>
      </c>
    </row>
    <row r="34" spans="1:7">
      <c r="A34" s="879">
        <v>27</v>
      </c>
      <c r="B34" s="880" t="s">
        <v>292</v>
      </c>
      <c r="C34" s="881"/>
      <c r="D34" s="881"/>
      <c r="E34" s="881">
        <v>109072</v>
      </c>
      <c r="F34" s="881"/>
      <c r="G34" s="881">
        <v>109072</v>
      </c>
    </row>
    <row r="35" spans="1:7">
      <c r="A35" s="882">
        <v>28</v>
      </c>
      <c r="B35" s="883" t="s">
        <v>252</v>
      </c>
      <c r="C35" s="884"/>
      <c r="D35" s="884"/>
      <c r="E35" s="884">
        <v>489355</v>
      </c>
      <c r="F35" s="884">
        <v>10284</v>
      </c>
      <c r="G35" s="884">
        <v>499639</v>
      </c>
    </row>
    <row r="36" spans="1:7">
      <c r="A36" s="879">
        <v>29</v>
      </c>
      <c r="B36" s="880" t="s">
        <v>278</v>
      </c>
      <c r="C36" s="881"/>
      <c r="D36" s="881"/>
      <c r="E36" s="881">
        <v>5000</v>
      </c>
      <c r="F36" s="881"/>
      <c r="G36" s="881">
        <v>5000</v>
      </c>
    </row>
    <row r="37" spans="1:7">
      <c r="A37" s="882">
        <v>30</v>
      </c>
      <c r="B37" s="883" t="s">
        <v>298</v>
      </c>
      <c r="C37" s="884"/>
      <c r="D37" s="884"/>
      <c r="E37" s="884">
        <v>55</v>
      </c>
      <c r="F37" s="884"/>
      <c r="G37" s="884">
        <v>55</v>
      </c>
    </row>
    <row r="38" spans="1:7">
      <c r="A38" s="879">
        <v>31</v>
      </c>
      <c r="B38" s="880" t="s">
        <v>253</v>
      </c>
      <c r="C38" s="881"/>
      <c r="D38" s="881"/>
      <c r="E38" s="881">
        <v>56841</v>
      </c>
      <c r="F38" s="881"/>
      <c r="G38" s="881">
        <v>56841</v>
      </c>
    </row>
    <row r="39" spans="1:7">
      <c r="A39" s="882">
        <v>32</v>
      </c>
      <c r="B39" s="883" t="s">
        <v>299</v>
      </c>
      <c r="C39" s="884"/>
      <c r="D39" s="884"/>
      <c r="E39" s="884">
        <v>265433</v>
      </c>
      <c r="F39" s="884"/>
      <c r="G39" s="884">
        <v>265433</v>
      </c>
    </row>
    <row r="40" spans="1:7">
      <c r="A40" s="879">
        <v>33</v>
      </c>
      <c r="B40" s="880" t="s">
        <v>254</v>
      </c>
      <c r="C40" s="881"/>
      <c r="D40" s="881"/>
      <c r="E40" s="881">
        <v>184862</v>
      </c>
      <c r="F40" s="881">
        <v>51008</v>
      </c>
      <c r="G40" s="881">
        <v>235870</v>
      </c>
    </row>
    <row r="41" spans="1:7">
      <c r="A41" s="882">
        <v>34</v>
      </c>
      <c r="B41" s="883" t="s">
        <v>255</v>
      </c>
      <c r="C41" s="884"/>
      <c r="D41" s="884"/>
      <c r="E41" s="884">
        <v>501402</v>
      </c>
      <c r="F41" s="884"/>
      <c r="G41" s="884">
        <v>501402</v>
      </c>
    </row>
    <row r="42" spans="1:7">
      <c r="A42" s="879">
        <v>35</v>
      </c>
      <c r="B42" s="880" t="s">
        <v>256</v>
      </c>
      <c r="C42" s="881"/>
      <c r="D42" s="881"/>
      <c r="E42" s="881">
        <v>160487</v>
      </c>
      <c r="F42" s="881"/>
      <c r="G42" s="881">
        <v>160487</v>
      </c>
    </row>
    <row r="43" spans="1:7">
      <c r="A43" s="882">
        <v>36</v>
      </c>
      <c r="B43" s="883" t="s">
        <v>257</v>
      </c>
      <c r="C43" s="884"/>
      <c r="D43" s="884"/>
      <c r="E43" s="884">
        <v>278845</v>
      </c>
      <c r="F43" s="884"/>
      <c r="G43" s="884">
        <v>278845</v>
      </c>
    </row>
    <row r="44" spans="1:7">
      <c r="A44" s="879">
        <v>37</v>
      </c>
      <c r="B44" s="880" t="s">
        <v>258</v>
      </c>
      <c r="C44" s="881"/>
      <c r="D44" s="887"/>
      <c r="E44" s="881">
        <v>7518</v>
      </c>
      <c r="F44" s="881"/>
      <c r="G44" s="881">
        <v>7518</v>
      </c>
    </row>
    <row r="45" spans="1:7">
      <c r="A45" s="888">
        <v>38</v>
      </c>
      <c r="B45" s="883" t="s">
        <v>259</v>
      </c>
      <c r="C45" s="884"/>
      <c r="D45" s="884"/>
      <c r="E45" s="883">
        <v>44629</v>
      </c>
      <c r="F45" s="884"/>
      <c r="G45" s="884">
        <v>44629</v>
      </c>
    </row>
    <row r="46" spans="1:7">
      <c r="A46" s="879">
        <v>39</v>
      </c>
      <c r="B46" s="880" t="s">
        <v>260</v>
      </c>
      <c r="C46" s="881">
        <v>2205523</v>
      </c>
      <c r="D46" s="887">
        <v>419114</v>
      </c>
      <c r="E46" s="881">
        <v>200036</v>
      </c>
      <c r="F46" s="881">
        <v>67074</v>
      </c>
      <c r="G46" s="881">
        <v>2891747</v>
      </c>
    </row>
    <row r="47" spans="1:7">
      <c r="A47" s="897" t="s">
        <v>262</v>
      </c>
      <c r="B47" s="898"/>
      <c r="C47" s="899">
        <v>8312875</v>
      </c>
      <c r="D47" s="899">
        <v>419114</v>
      </c>
      <c r="E47" s="899">
        <v>16142719</v>
      </c>
      <c r="F47" s="899">
        <v>1184891</v>
      </c>
      <c r="G47" s="891">
        <v>26059599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K79"/>
  <sheetViews>
    <sheetView workbookViewId="0">
      <selection activeCell="E21" sqref="E21"/>
    </sheetView>
  </sheetViews>
  <sheetFormatPr defaultRowHeight="12.75"/>
  <cols>
    <col min="1" max="1" width="9.140625" style="314"/>
    <col min="2" max="2" width="18.42578125" style="314" customWidth="1"/>
    <col min="3" max="4" width="9.140625" style="314"/>
    <col min="5" max="5" width="14.42578125" style="314" customWidth="1"/>
    <col min="6" max="6" width="12.28515625" style="314" customWidth="1"/>
    <col min="7" max="8" width="15.7109375" style="314" customWidth="1"/>
    <col min="9" max="10" width="9.140625" style="314"/>
    <col min="11" max="11" width="11.28515625" style="314" customWidth="1"/>
    <col min="12" max="16384" width="9.140625" style="314"/>
  </cols>
  <sheetData>
    <row r="1" spans="1:11" ht="15.75">
      <c r="A1" s="3" t="s">
        <v>0</v>
      </c>
      <c r="B1" s="2"/>
      <c r="C1" s="2"/>
      <c r="D1" s="2"/>
      <c r="E1" s="2"/>
    </row>
    <row r="2" spans="1:11" ht="15.75">
      <c r="A2" s="2"/>
      <c r="B2" s="2"/>
      <c r="C2" s="3" t="s">
        <v>1</v>
      </c>
      <c r="D2" s="2"/>
      <c r="E2" s="2"/>
    </row>
    <row r="3" spans="1:11" ht="15.75">
      <c r="C3" s="315"/>
      <c r="D3" s="315" t="s">
        <v>68</v>
      </c>
    </row>
    <row r="5" spans="1:11" ht="16.5" customHeight="1">
      <c r="A5" s="940" t="s">
        <v>3</v>
      </c>
      <c r="B5" s="940" t="s">
        <v>4</v>
      </c>
      <c r="C5" s="940"/>
      <c r="D5" s="940" t="s">
        <v>5</v>
      </c>
      <c r="E5" s="940" t="s">
        <v>6</v>
      </c>
      <c r="F5" s="940"/>
      <c r="G5" s="940"/>
      <c r="H5" s="940"/>
    </row>
    <row r="6" spans="1:11" ht="15.75">
      <c r="A6" s="940"/>
      <c r="B6" s="940"/>
      <c r="C6" s="940"/>
      <c r="D6" s="940"/>
      <c r="E6" s="316" t="s">
        <v>7</v>
      </c>
      <c r="F6" s="316" t="s">
        <v>8</v>
      </c>
      <c r="G6" s="316" t="s">
        <v>9</v>
      </c>
      <c r="H6" s="316" t="s">
        <v>10</v>
      </c>
    </row>
    <row r="7" spans="1:11" ht="16.5" customHeight="1">
      <c r="A7" s="317">
        <v>1</v>
      </c>
      <c r="B7" s="940">
        <v>2</v>
      </c>
      <c r="C7" s="940"/>
      <c r="D7" s="316">
        <v>3</v>
      </c>
      <c r="E7" s="316">
        <v>4</v>
      </c>
      <c r="F7" s="316">
        <v>5</v>
      </c>
      <c r="G7" s="316">
        <v>6</v>
      </c>
      <c r="H7" s="318">
        <v>0</v>
      </c>
    </row>
    <row r="8" spans="1:11" ht="63.75" customHeight="1">
      <c r="A8" s="319"/>
      <c r="B8" s="320" t="s">
        <v>11</v>
      </c>
      <c r="C8" s="321" t="s">
        <v>12</v>
      </c>
      <c r="D8" s="322" t="s">
        <v>13</v>
      </c>
      <c r="E8" s="318">
        <v>890799</v>
      </c>
      <c r="F8" s="323">
        <v>0</v>
      </c>
      <c r="G8" s="318">
        <v>0</v>
      </c>
      <c r="H8" s="318">
        <v>0</v>
      </c>
    </row>
    <row r="9" spans="1:11" ht="39">
      <c r="A9" s="319"/>
      <c r="B9" s="324"/>
      <c r="C9" s="321" t="s">
        <v>43</v>
      </c>
      <c r="D9" s="322" t="s">
        <v>13</v>
      </c>
      <c r="E9" s="318">
        <v>0</v>
      </c>
      <c r="F9" s="323">
        <v>0</v>
      </c>
      <c r="G9" s="318">
        <v>0</v>
      </c>
      <c r="H9" s="318">
        <v>0</v>
      </c>
    </row>
    <row r="10" spans="1:11" ht="39">
      <c r="A10" s="319"/>
      <c r="B10" s="324"/>
      <c r="C10" s="321" t="s">
        <v>44</v>
      </c>
      <c r="D10" s="322" t="s">
        <v>13</v>
      </c>
      <c r="E10" s="318">
        <v>0</v>
      </c>
      <c r="F10" s="323">
        <v>0</v>
      </c>
      <c r="G10" s="318">
        <v>645851</v>
      </c>
      <c r="H10" s="318">
        <v>5857</v>
      </c>
      <c r="K10" s="325"/>
    </row>
    <row r="11" spans="1:11" ht="39">
      <c r="A11" s="319"/>
      <c r="B11" s="324"/>
      <c r="C11" s="321" t="s">
        <v>45</v>
      </c>
      <c r="D11" s="322" t="s">
        <v>13</v>
      </c>
      <c r="E11" s="318">
        <v>152944</v>
      </c>
      <c r="F11" s="323">
        <v>0</v>
      </c>
      <c r="G11" s="318">
        <v>215741</v>
      </c>
      <c r="H11" s="318">
        <v>18402</v>
      </c>
      <c r="K11" s="325"/>
    </row>
    <row r="12" spans="1:11" ht="39">
      <c r="A12" s="319"/>
      <c r="B12" s="324"/>
      <c r="C12" s="321" t="s">
        <v>46</v>
      </c>
      <c r="D12" s="322" t="s">
        <v>13</v>
      </c>
      <c r="E12" s="318">
        <v>2113623</v>
      </c>
      <c r="F12" s="323">
        <v>0</v>
      </c>
      <c r="G12" s="318">
        <v>801304</v>
      </c>
      <c r="H12" s="318">
        <v>6678</v>
      </c>
    </row>
    <row r="13" spans="1:11" ht="39">
      <c r="A13" s="319"/>
      <c r="B13" s="324"/>
      <c r="C13" s="321" t="s">
        <v>16</v>
      </c>
      <c r="D13" s="322" t="s">
        <v>13</v>
      </c>
      <c r="E13" s="318">
        <v>2769355</v>
      </c>
      <c r="F13" s="323">
        <v>0</v>
      </c>
      <c r="G13" s="318">
        <v>3152197</v>
      </c>
      <c r="H13" s="318">
        <v>224140</v>
      </c>
    </row>
    <row r="14" spans="1:11" ht="16.5" customHeight="1">
      <c r="A14" s="319"/>
      <c r="B14" s="941" t="s">
        <v>17</v>
      </c>
      <c r="C14" s="941"/>
      <c r="D14" s="941"/>
      <c r="E14" s="941"/>
      <c r="F14" s="941"/>
      <c r="G14" s="941"/>
      <c r="H14" s="941"/>
    </row>
    <row r="15" spans="1:11" ht="16.5" customHeight="1">
      <c r="A15" s="319"/>
      <c r="B15" s="938" t="s">
        <v>18</v>
      </c>
      <c r="C15" s="938"/>
      <c r="D15" s="322" t="s">
        <v>13</v>
      </c>
      <c r="E15" s="318">
        <v>42520</v>
      </c>
      <c r="F15" s="326">
        <v>0</v>
      </c>
      <c r="G15" s="318">
        <v>47904</v>
      </c>
      <c r="H15" s="318">
        <v>1643</v>
      </c>
    </row>
    <row r="16" spans="1:11" ht="16.5" customHeight="1">
      <c r="A16" s="319"/>
      <c r="B16" s="938" t="s">
        <v>19</v>
      </c>
      <c r="C16" s="938"/>
      <c r="D16" s="322" t="s">
        <v>13</v>
      </c>
      <c r="E16" s="318">
        <v>50819</v>
      </c>
      <c r="F16" s="326">
        <v>0</v>
      </c>
      <c r="G16" s="318">
        <v>115661</v>
      </c>
      <c r="H16" s="318">
        <v>2112</v>
      </c>
    </row>
    <row r="17" spans="1:8" ht="16.5" customHeight="1">
      <c r="A17" s="319"/>
      <c r="B17" s="938" t="s">
        <v>20</v>
      </c>
      <c r="C17" s="938"/>
      <c r="D17" s="322" t="s">
        <v>13</v>
      </c>
      <c r="E17" s="318">
        <v>61221</v>
      </c>
      <c r="F17" s="326">
        <v>0</v>
      </c>
      <c r="G17" s="318">
        <v>170406</v>
      </c>
      <c r="H17" s="318">
        <v>2465</v>
      </c>
    </row>
    <row r="18" spans="1:8" ht="16.5" customHeight="1">
      <c r="A18" s="319"/>
      <c r="B18" s="941" t="s">
        <v>47</v>
      </c>
      <c r="C18" s="941"/>
      <c r="D18" s="322"/>
      <c r="E18" s="326"/>
      <c r="F18" s="326"/>
      <c r="G18" s="326"/>
      <c r="H18" s="326"/>
    </row>
    <row r="19" spans="1:8" ht="16.5" customHeight="1">
      <c r="A19" s="319"/>
      <c r="B19" s="938" t="s">
        <v>48</v>
      </c>
      <c r="C19" s="938"/>
      <c r="D19" s="322" t="s">
        <v>13</v>
      </c>
      <c r="E19" s="326">
        <v>0</v>
      </c>
      <c r="F19" s="326">
        <v>0</v>
      </c>
      <c r="G19" s="326">
        <v>0</v>
      </c>
      <c r="H19" s="326">
        <v>0</v>
      </c>
    </row>
    <row r="20" spans="1:8" ht="16.5" customHeight="1">
      <c r="A20" s="327"/>
      <c r="B20" s="939" t="s">
        <v>49</v>
      </c>
      <c r="C20" s="939"/>
      <c r="D20" s="328" t="s">
        <v>13</v>
      </c>
      <c r="E20" s="329">
        <v>0</v>
      </c>
      <c r="F20" s="326">
        <v>0</v>
      </c>
      <c r="G20" s="329">
        <v>0</v>
      </c>
      <c r="H20" s="329">
        <v>0</v>
      </c>
    </row>
    <row r="21" spans="1:8" ht="15.75">
      <c r="A21" s="330" t="s">
        <v>50</v>
      </c>
      <c r="B21" s="331"/>
      <c r="C21" s="332"/>
      <c r="D21" s="333"/>
      <c r="E21" s="334">
        <v>6081281</v>
      </c>
      <c r="F21" s="335"/>
      <c r="G21" s="334">
        <v>5149064</v>
      </c>
      <c r="H21" s="334">
        <v>261297</v>
      </c>
    </row>
    <row r="22" spans="1:8" ht="15.75">
      <c r="A22" s="336"/>
      <c r="B22" s="337"/>
      <c r="C22" s="338"/>
      <c r="D22" s="339"/>
      <c r="E22" s="340"/>
      <c r="F22" s="341"/>
      <c r="G22" s="340"/>
      <c r="H22" s="342">
        <v>11491642</v>
      </c>
    </row>
    <row r="24" spans="1:8" s="344" customFormat="1" ht="15.75">
      <c r="A24" s="343" t="s">
        <v>22</v>
      </c>
    </row>
    <row r="25" spans="1:8" s="344" customFormat="1" ht="15.75">
      <c r="A25" s="343" t="s">
        <v>51</v>
      </c>
    </row>
    <row r="26" spans="1:8" ht="16.5" customHeight="1">
      <c r="A26" s="940" t="s">
        <v>3</v>
      </c>
      <c r="B26" s="940" t="s">
        <v>4</v>
      </c>
      <c r="C26" s="940"/>
      <c r="D26" s="940" t="s">
        <v>5</v>
      </c>
      <c r="E26" s="940" t="s">
        <v>6</v>
      </c>
      <c r="F26" s="940"/>
      <c r="G26" s="940"/>
      <c r="H26" s="940"/>
    </row>
    <row r="27" spans="1:8" ht="15.75">
      <c r="A27" s="940"/>
      <c r="B27" s="940"/>
      <c r="C27" s="940"/>
      <c r="D27" s="940"/>
      <c r="E27" s="316" t="s">
        <v>7</v>
      </c>
      <c r="F27" s="316" t="s">
        <v>8</v>
      </c>
      <c r="G27" s="316" t="s">
        <v>9</v>
      </c>
      <c r="H27" s="316" t="s">
        <v>10</v>
      </c>
    </row>
    <row r="28" spans="1:8" ht="16.5" customHeight="1">
      <c r="A28" s="317" t="s">
        <v>23</v>
      </c>
      <c r="B28" s="940" t="s">
        <v>24</v>
      </c>
      <c r="C28" s="940"/>
      <c r="D28" s="316" t="s">
        <v>25</v>
      </c>
      <c r="E28" s="316" t="s">
        <v>26</v>
      </c>
      <c r="F28" s="316" t="s">
        <v>27</v>
      </c>
      <c r="G28" s="316" t="s">
        <v>28</v>
      </c>
      <c r="H28" s="316" t="s">
        <v>29</v>
      </c>
    </row>
    <row r="29" spans="1:8" ht="26.25">
      <c r="A29" s="319"/>
      <c r="B29" s="320" t="s">
        <v>30</v>
      </c>
      <c r="C29" s="321" t="s">
        <v>12</v>
      </c>
      <c r="D29" s="322" t="s">
        <v>13</v>
      </c>
      <c r="E29" s="318">
        <v>890799</v>
      </c>
      <c r="F29" s="318">
        <v>0</v>
      </c>
      <c r="G29" s="318">
        <v>0</v>
      </c>
      <c r="H29" s="318">
        <v>0</v>
      </c>
    </row>
    <row r="30" spans="1:8" ht="39">
      <c r="A30" s="319"/>
      <c r="B30" s="324"/>
      <c r="C30" s="321" t="s">
        <v>43</v>
      </c>
      <c r="D30" s="322" t="s">
        <v>13</v>
      </c>
      <c r="E30" s="318">
        <v>0</v>
      </c>
      <c r="F30" s="318">
        <v>0</v>
      </c>
      <c r="G30" s="318">
        <v>0</v>
      </c>
      <c r="H30" s="318">
        <v>0</v>
      </c>
    </row>
    <row r="31" spans="1:8" ht="39">
      <c r="A31" s="319"/>
      <c r="B31" s="324"/>
      <c r="C31" s="321" t="s">
        <v>44</v>
      </c>
      <c r="D31" s="322" t="s">
        <v>13</v>
      </c>
      <c r="E31" s="318">
        <v>0</v>
      </c>
      <c r="F31" s="318">
        <v>0</v>
      </c>
      <c r="G31" s="318">
        <v>402700</v>
      </c>
      <c r="H31" s="318">
        <v>0</v>
      </c>
    </row>
    <row r="32" spans="1:8" ht="39">
      <c r="A32" s="319"/>
      <c r="B32" s="324"/>
      <c r="C32" s="321" t="s">
        <v>45</v>
      </c>
      <c r="D32" s="322" t="s">
        <v>13</v>
      </c>
      <c r="E32" s="318">
        <v>152944</v>
      </c>
      <c r="F32" s="318">
        <v>0</v>
      </c>
      <c r="G32" s="318">
        <v>105577</v>
      </c>
      <c r="H32" s="318">
        <v>18402</v>
      </c>
    </row>
    <row r="33" spans="1:8" ht="39">
      <c r="A33" s="319"/>
      <c r="B33" s="324"/>
      <c r="C33" s="321" t="s">
        <v>46</v>
      </c>
      <c r="D33" s="322" t="s">
        <v>13</v>
      </c>
      <c r="E33" s="318">
        <v>2113623</v>
      </c>
      <c r="F33" s="318">
        <v>0</v>
      </c>
      <c r="G33" s="318">
        <v>464015</v>
      </c>
      <c r="H33" s="318">
        <v>1472</v>
      </c>
    </row>
    <row r="34" spans="1:8" ht="39">
      <c r="A34" s="319"/>
      <c r="B34" s="324"/>
      <c r="C34" s="321" t="s">
        <v>16</v>
      </c>
      <c r="D34" s="322" t="s">
        <v>13</v>
      </c>
      <c r="E34" s="318">
        <v>2632835</v>
      </c>
      <c r="F34" s="318">
        <v>0</v>
      </c>
      <c r="G34" s="318">
        <v>2353128</v>
      </c>
      <c r="H34" s="318">
        <v>79939</v>
      </c>
    </row>
    <row r="35" spans="1:8" ht="16.5" customHeight="1">
      <c r="A35" s="319"/>
      <c r="B35" s="941" t="s">
        <v>17</v>
      </c>
      <c r="C35" s="941"/>
      <c r="D35" s="941"/>
      <c r="E35" s="941"/>
      <c r="F35" s="941"/>
      <c r="G35" s="941"/>
      <c r="H35" s="941"/>
    </row>
    <row r="36" spans="1:8" ht="16.5" customHeight="1">
      <c r="A36" s="319"/>
      <c r="B36" s="938" t="s">
        <v>18</v>
      </c>
      <c r="C36" s="938"/>
      <c r="D36" s="322" t="s">
        <v>13</v>
      </c>
      <c r="E36" s="318">
        <v>42520</v>
      </c>
      <c r="F36" s="318">
        <v>0</v>
      </c>
      <c r="G36" s="318">
        <v>47904</v>
      </c>
      <c r="H36" s="318">
        <v>1643</v>
      </c>
    </row>
    <row r="37" spans="1:8" ht="16.5" customHeight="1">
      <c r="A37" s="319"/>
      <c r="B37" s="938" t="s">
        <v>19</v>
      </c>
      <c r="C37" s="938"/>
      <c r="D37" s="322" t="s">
        <v>13</v>
      </c>
      <c r="E37" s="318">
        <v>50819</v>
      </c>
      <c r="F37" s="318">
        <v>0</v>
      </c>
      <c r="G37" s="318">
        <v>115661</v>
      </c>
      <c r="H37" s="318">
        <v>2112</v>
      </c>
    </row>
    <row r="38" spans="1:8" ht="16.5" customHeight="1">
      <c r="A38" s="319"/>
      <c r="B38" s="938" t="s">
        <v>20</v>
      </c>
      <c r="C38" s="938"/>
      <c r="D38" s="322" t="s">
        <v>13</v>
      </c>
      <c r="E38" s="318">
        <v>61221</v>
      </c>
      <c r="F38" s="318">
        <v>0</v>
      </c>
      <c r="G38" s="318">
        <v>170406</v>
      </c>
      <c r="H38" s="318">
        <v>2465</v>
      </c>
    </row>
    <row r="39" spans="1:8" ht="15.75">
      <c r="A39" s="345"/>
      <c r="B39" s="939"/>
      <c r="C39" s="939"/>
      <c r="D39" s="328"/>
      <c r="E39" s="318"/>
      <c r="F39" s="318"/>
      <c r="G39" s="318"/>
      <c r="H39" s="318"/>
    </row>
    <row r="40" spans="1:8" ht="15.75">
      <c r="A40" s="330" t="s">
        <v>21</v>
      </c>
      <c r="B40" s="346"/>
      <c r="C40" s="346"/>
      <c r="D40" s="347"/>
      <c r="E40" s="348">
        <v>5944761</v>
      </c>
      <c r="F40" s="349">
        <v>0</v>
      </c>
      <c r="G40" s="348">
        <v>3659391</v>
      </c>
      <c r="H40" s="348">
        <v>106033</v>
      </c>
    </row>
    <row r="41" spans="1:8">
      <c r="A41" s="350"/>
      <c r="B41" s="351"/>
      <c r="C41" s="351"/>
      <c r="D41" s="352"/>
      <c r="H41" s="353">
        <v>9710185</v>
      </c>
    </row>
    <row r="42" spans="1:8">
      <c r="A42" s="354"/>
      <c r="E42" s="346"/>
      <c r="F42" s="346"/>
      <c r="G42" s="346"/>
      <c r="H42" s="355"/>
    </row>
    <row r="43" spans="1:8">
      <c r="A43" s="356"/>
      <c r="B43" s="351"/>
      <c r="C43" s="351"/>
      <c r="D43" s="351"/>
      <c r="E43" s="351"/>
      <c r="F43" s="351"/>
      <c r="G43" s="351"/>
      <c r="H43" s="357"/>
    </row>
    <row r="45" spans="1:8" ht="18.75" customHeight="1">
      <c r="A45" s="358" t="s">
        <v>52</v>
      </c>
    </row>
    <row r="46" spans="1:8" ht="39">
      <c r="A46" s="359"/>
      <c r="B46" s="360"/>
      <c r="C46" s="361" t="s">
        <v>46</v>
      </c>
      <c r="D46" s="362" t="s">
        <v>13</v>
      </c>
      <c r="E46" s="363"/>
      <c r="F46" s="364"/>
      <c r="G46" s="363"/>
      <c r="H46" s="363">
        <v>4121</v>
      </c>
    </row>
    <row r="47" spans="1:8" ht="39">
      <c r="A47" s="319"/>
      <c r="B47" s="324"/>
      <c r="C47" s="321" t="s">
        <v>16</v>
      </c>
      <c r="D47" s="322" t="s">
        <v>13</v>
      </c>
      <c r="E47" s="318">
        <v>136520</v>
      </c>
      <c r="F47" s="323"/>
      <c r="G47" s="318">
        <v>55081</v>
      </c>
      <c r="H47" s="318">
        <v>104578</v>
      </c>
    </row>
    <row r="49" spans="1:8" s="358" customFormat="1">
      <c r="A49" s="358" t="s">
        <v>53</v>
      </c>
    </row>
    <row r="50" spans="1:8" ht="39">
      <c r="A50" s="359"/>
      <c r="B50" s="360"/>
      <c r="C50" s="361" t="s">
        <v>44</v>
      </c>
      <c r="D50" s="362" t="s">
        <v>13</v>
      </c>
      <c r="E50" s="363"/>
      <c r="F50" s="364"/>
      <c r="G50" s="363">
        <v>33906</v>
      </c>
      <c r="H50" s="363">
        <v>5857</v>
      </c>
    </row>
    <row r="51" spans="1:8" ht="39">
      <c r="A51" s="319"/>
      <c r="B51" s="324"/>
      <c r="C51" s="321" t="s">
        <v>46</v>
      </c>
      <c r="D51" s="322" t="s">
        <v>13</v>
      </c>
      <c r="E51" s="318"/>
      <c r="F51" s="323"/>
      <c r="G51" s="318"/>
      <c r="H51" s="318">
        <v>1085</v>
      </c>
    </row>
    <row r="52" spans="1:8" ht="39">
      <c r="A52" s="319"/>
      <c r="B52" s="324"/>
      <c r="C52" s="321" t="s">
        <v>16</v>
      </c>
      <c r="D52" s="322" t="s">
        <v>13</v>
      </c>
      <c r="E52" s="318"/>
      <c r="F52" s="323"/>
      <c r="G52" s="318">
        <v>280388</v>
      </c>
      <c r="H52" s="318">
        <v>4308</v>
      </c>
    </row>
    <row r="54" spans="1:8" s="358" customFormat="1">
      <c r="A54" s="358" t="s">
        <v>54</v>
      </c>
    </row>
    <row r="55" spans="1:8" ht="39">
      <c r="A55" s="359"/>
      <c r="B55" s="360"/>
      <c r="C55" s="361" t="s">
        <v>46</v>
      </c>
      <c r="D55" s="362" t="s">
        <v>13</v>
      </c>
      <c r="E55" s="363"/>
      <c r="F55" s="364"/>
      <c r="G55" s="363">
        <v>196771</v>
      </c>
      <c r="H55" s="363"/>
    </row>
    <row r="56" spans="1:8" ht="39">
      <c r="A56" s="319"/>
      <c r="B56" s="324"/>
      <c r="C56" s="321" t="s">
        <v>16</v>
      </c>
      <c r="D56" s="322" t="s">
        <v>13</v>
      </c>
      <c r="E56" s="318"/>
      <c r="F56" s="323"/>
      <c r="G56" s="318">
        <v>296135</v>
      </c>
      <c r="H56" s="318">
        <v>32195</v>
      </c>
    </row>
    <row r="58" spans="1:8" s="358" customFormat="1">
      <c r="A58" s="358" t="s">
        <v>55</v>
      </c>
    </row>
    <row r="60" spans="1:8" ht="39">
      <c r="A60" s="359"/>
      <c r="B60" s="360"/>
      <c r="C60" s="361" t="s">
        <v>46</v>
      </c>
      <c r="D60" s="362" t="s">
        <v>13</v>
      </c>
      <c r="E60" s="363"/>
      <c r="F60" s="364"/>
      <c r="G60" s="363">
        <v>97699</v>
      </c>
      <c r="H60" s="363"/>
    </row>
    <row r="61" spans="1:8" ht="39">
      <c r="A61" s="359"/>
      <c r="B61" s="360"/>
      <c r="C61" s="361" t="s">
        <v>16</v>
      </c>
      <c r="D61" s="362" t="s">
        <v>13</v>
      </c>
      <c r="E61" s="363"/>
      <c r="F61" s="364"/>
      <c r="G61" s="363">
        <v>47826</v>
      </c>
      <c r="H61" s="363"/>
    </row>
    <row r="62" spans="1:8" s="358" customFormat="1">
      <c r="A62" s="358" t="s">
        <v>56</v>
      </c>
    </row>
    <row r="64" spans="1:8" ht="39">
      <c r="A64" s="359"/>
      <c r="B64" s="360"/>
      <c r="C64" s="361" t="s">
        <v>16</v>
      </c>
      <c r="D64" s="362" t="s">
        <v>13</v>
      </c>
      <c r="E64" s="363"/>
      <c r="F64" s="364"/>
      <c r="G64" s="363">
        <v>3722</v>
      </c>
      <c r="H64" s="363"/>
    </row>
    <row r="66" spans="1:8" s="358" customFormat="1">
      <c r="A66" s="358" t="s">
        <v>57</v>
      </c>
    </row>
    <row r="68" spans="1:8" ht="39">
      <c r="A68" s="359"/>
      <c r="B68" s="360"/>
      <c r="C68" s="361" t="s">
        <v>44</v>
      </c>
      <c r="D68" s="362" t="s">
        <v>13</v>
      </c>
      <c r="E68" s="363">
        <v>0</v>
      </c>
      <c r="F68" s="364">
        <v>0</v>
      </c>
      <c r="G68" s="363">
        <v>209245</v>
      </c>
      <c r="H68" s="363"/>
    </row>
    <row r="69" spans="1:8" ht="39">
      <c r="A69" s="319"/>
      <c r="B69" s="324"/>
      <c r="C69" s="321" t="s">
        <v>45</v>
      </c>
      <c r="D69" s="322" t="s">
        <v>13</v>
      </c>
      <c r="E69" s="363">
        <v>0</v>
      </c>
      <c r="F69" s="323">
        <v>0</v>
      </c>
      <c r="G69" s="318">
        <v>110164</v>
      </c>
      <c r="H69" s="318"/>
    </row>
    <row r="70" spans="1:8" ht="39">
      <c r="A70" s="319"/>
      <c r="B70" s="324"/>
      <c r="C70" s="321" t="s">
        <v>46</v>
      </c>
      <c r="D70" s="322" t="s">
        <v>13</v>
      </c>
      <c r="E70" s="363">
        <v>0</v>
      </c>
      <c r="F70" s="323">
        <v>0</v>
      </c>
      <c r="G70" s="318">
        <v>42819</v>
      </c>
      <c r="H70" s="318"/>
    </row>
    <row r="72" spans="1:8">
      <c r="A72" s="358" t="s">
        <v>69</v>
      </c>
      <c r="B72" s="358"/>
      <c r="C72" s="358"/>
      <c r="D72" s="358"/>
      <c r="E72" s="358"/>
      <c r="F72" s="358"/>
      <c r="G72" s="358"/>
      <c r="H72" s="358"/>
    </row>
    <row r="74" spans="1:8" ht="39">
      <c r="A74" s="359"/>
      <c r="B74" s="360"/>
      <c r="C74" s="361" t="s">
        <v>16</v>
      </c>
      <c r="D74" s="362" t="s">
        <v>13</v>
      </c>
      <c r="E74" s="363">
        <v>0</v>
      </c>
      <c r="F74" s="364">
        <v>0</v>
      </c>
      <c r="G74" s="363">
        <v>0</v>
      </c>
      <c r="H74" s="363">
        <v>3120</v>
      </c>
    </row>
    <row r="77" spans="1:8">
      <c r="A77" s="358" t="s">
        <v>70</v>
      </c>
      <c r="B77" s="358"/>
      <c r="C77" s="358"/>
      <c r="D77" s="358"/>
      <c r="E77" s="358"/>
      <c r="F77" s="358"/>
      <c r="G77" s="358"/>
      <c r="H77" s="358"/>
    </row>
    <row r="79" spans="1:8" ht="39">
      <c r="A79" s="359"/>
      <c r="B79" s="360"/>
      <c r="C79" s="361" t="s">
        <v>16</v>
      </c>
      <c r="D79" s="362" t="s">
        <v>13</v>
      </c>
      <c r="E79" s="363">
        <v>0</v>
      </c>
      <c r="F79" s="364">
        <v>0</v>
      </c>
      <c r="G79" s="363">
        <v>115917</v>
      </c>
      <c r="H79" s="363">
        <v>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Лист129"/>
  <dimension ref="A1:I48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303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78">
        <v>0</v>
      </c>
    </row>
    <row r="9" spans="1:9">
      <c r="A9" s="882">
        <v>2</v>
      </c>
      <c r="B9" s="883" t="s">
        <v>233</v>
      </c>
      <c r="C9" s="884">
        <v>4223399</v>
      </c>
      <c r="D9" s="884"/>
      <c r="E9" s="884">
        <v>6160220</v>
      </c>
      <c r="F9" s="884">
        <v>367972</v>
      </c>
      <c r="G9" s="885">
        <v>10751591</v>
      </c>
    </row>
    <row r="10" spans="1:9">
      <c r="A10" s="879">
        <v>3</v>
      </c>
      <c r="B10" s="880" t="s">
        <v>234</v>
      </c>
      <c r="C10" s="881">
        <v>279708</v>
      </c>
      <c r="D10" s="881"/>
      <c r="E10" s="881">
        <v>288634</v>
      </c>
      <c r="F10" s="881">
        <v>6135</v>
      </c>
      <c r="G10" s="885">
        <v>574477</v>
      </c>
    </row>
    <row r="11" spans="1:9">
      <c r="A11" s="882">
        <v>4</v>
      </c>
      <c r="B11" s="883" t="s">
        <v>235</v>
      </c>
      <c r="C11" s="884"/>
      <c r="D11" s="884"/>
      <c r="E11" s="884">
        <v>198200</v>
      </c>
      <c r="F11" s="884">
        <v>63677</v>
      </c>
      <c r="G11" s="885">
        <v>261877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48698</v>
      </c>
      <c r="F12" s="881">
        <v>2454</v>
      </c>
      <c r="G12" s="885">
        <v>51152</v>
      </c>
      <c r="I12" s="886"/>
    </row>
    <row r="13" spans="1:9">
      <c r="A13" s="882">
        <v>6</v>
      </c>
      <c r="B13" s="883" t="s">
        <v>237</v>
      </c>
      <c r="C13" s="884">
        <v>844455</v>
      </c>
      <c r="D13" s="884"/>
      <c r="E13" s="884">
        <v>1340658</v>
      </c>
      <c r="F13" s="884">
        <v>98620</v>
      </c>
      <c r="G13" s="885">
        <v>2283733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769426</v>
      </c>
      <c r="F14" s="881">
        <v>353419</v>
      </c>
      <c r="G14" s="885">
        <v>1122845</v>
      </c>
    </row>
    <row r="15" spans="1:9">
      <c r="A15" s="882">
        <v>8</v>
      </c>
      <c r="B15" s="883" t="s">
        <v>295</v>
      </c>
      <c r="C15" s="884"/>
      <c r="D15" s="884"/>
      <c r="E15" s="884">
        <v>66135</v>
      </c>
      <c r="F15" s="884"/>
      <c r="G15" s="885">
        <v>66135</v>
      </c>
    </row>
    <row r="16" spans="1:9">
      <c r="A16" s="879">
        <v>9</v>
      </c>
      <c r="B16" s="880" t="s">
        <v>296</v>
      </c>
      <c r="C16" s="881"/>
      <c r="D16" s="881"/>
      <c r="E16" s="881">
        <v>202767</v>
      </c>
      <c r="F16" s="881"/>
      <c r="G16" s="885">
        <v>202767</v>
      </c>
    </row>
    <row r="17" spans="1:7">
      <c r="A17" s="882">
        <v>10</v>
      </c>
      <c r="B17" s="883" t="s">
        <v>241</v>
      </c>
      <c r="C17" s="884"/>
      <c r="D17" s="884"/>
      <c r="E17" s="884">
        <v>278080</v>
      </c>
      <c r="F17" s="884"/>
      <c r="G17" s="885">
        <v>278080</v>
      </c>
    </row>
    <row r="18" spans="1:7">
      <c r="A18" s="879">
        <v>11</v>
      </c>
      <c r="B18" s="880" t="s">
        <v>242</v>
      </c>
      <c r="C18" s="881"/>
      <c r="D18" s="881"/>
      <c r="E18" s="881">
        <v>75786</v>
      </c>
      <c r="F18" s="881">
        <v>97840</v>
      </c>
      <c r="G18" s="885">
        <v>173626</v>
      </c>
    </row>
    <row r="19" spans="1:7">
      <c r="A19" s="882">
        <v>12</v>
      </c>
      <c r="B19" s="883" t="s">
        <v>304</v>
      </c>
      <c r="C19" s="884"/>
      <c r="D19" s="884"/>
      <c r="E19" s="884">
        <v>4230</v>
      </c>
      <c r="F19" s="884"/>
      <c r="G19" s="885">
        <v>4230</v>
      </c>
    </row>
    <row r="20" spans="1:7">
      <c r="A20" s="879">
        <v>13</v>
      </c>
      <c r="B20" s="880" t="s">
        <v>281</v>
      </c>
      <c r="C20" s="881"/>
      <c r="D20" s="881"/>
      <c r="E20" s="881">
        <v>360</v>
      </c>
      <c r="F20" s="881"/>
      <c r="G20" s="885">
        <v>360</v>
      </c>
    </row>
    <row r="21" spans="1:7">
      <c r="A21" s="882">
        <v>14</v>
      </c>
      <c r="B21" s="883" t="s">
        <v>280</v>
      </c>
      <c r="C21" s="884"/>
      <c r="D21" s="884"/>
      <c r="E21" s="884">
        <v>681989</v>
      </c>
      <c r="F21" s="884"/>
      <c r="G21" s="885">
        <v>681989</v>
      </c>
    </row>
    <row r="22" spans="1:7">
      <c r="A22" s="879">
        <v>15</v>
      </c>
      <c r="B22" s="880" t="s">
        <v>243</v>
      </c>
      <c r="C22" s="881"/>
      <c r="D22" s="881"/>
      <c r="E22" s="881">
        <v>46886</v>
      </c>
      <c r="F22" s="881">
        <v>3486</v>
      </c>
      <c r="G22" s="885">
        <v>50372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4560</v>
      </c>
      <c r="G23" s="885">
        <v>4560</v>
      </c>
    </row>
    <row r="24" spans="1:7">
      <c r="A24" s="879">
        <v>17</v>
      </c>
      <c r="B24" s="880" t="s">
        <v>276</v>
      </c>
      <c r="C24" s="881">
        <v>50426</v>
      </c>
      <c r="D24" s="881"/>
      <c r="E24" s="881">
        <v>46489</v>
      </c>
      <c r="F24" s="881"/>
      <c r="G24" s="885">
        <v>96915</v>
      </c>
    </row>
    <row r="25" spans="1:7">
      <c r="A25" s="882">
        <v>18</v>
      </c>
      <c r="B25" s="883" t="s">
        <v>245</v>
      </c>
      <c r="C25" s="884"/>
      <c r="D25" s="884"/>
      <c r="E25" s="884">
        <v>16253</v>
      </c>
      <c r="F25" s="884"/>
      <c r="G25" s="885">
        <v>16253</v>
      </c>
    </row>
    <row r="26" spans="1:7">
      <c r="A26" s="879">
        <v>19</v>
      </c>
      <c r="B26" s="880" t="s">
        <v>246</v>
      </c>
      <c r="C26" s="881"/>
      <c r="D26" s="881"/>
      <c r="E26" s="881">
        <v>654158</v>
      </c>
      <c r="F26" s="881">
        <v>4477</v>
      </c>
      <c r="G26" s="885">
        <v>658635</v>
      </c>
    </row>
    <row r="27" spans="1:7">
      <c r="A27" s="882">
        <v>20</v>
      </c>
      <c r="B27" s="883" t="s">
        <v>247</v>
      </c>
      <c r="C27" s="884"/>
      <c r="D27" s="884"/>
      <c r="E27" s="884">
        <v>413472</v>
      </c>
      <c r="F27" s="884">
        <v>6927</v>
      </c>
      <c r="G27" s="885">
        <v>420399</v>
      </c>
    </row>
    <row r="28" spans="1:7">
      <c r="A28" s="879">
        <v>21</v>
      </c>
      <c r="B28" s="880" t="s">
        <v>297</v>
      </c>
      <c r="C28" s="881"/>
      <c r="D28" s="881"/>
      <c r="E28" s="881">
        <v>59254</v>
      </c>
      <c r="F28" s="881"/>
      <c r="G28" s="885">
        <v>59254</v>
      </c>
    </row>
    <row r="29" spans="1:7">
      <c r="A29" s="882">
        <v>22</v>
      </c>
      <c r="B29" s="883" t="s">
        <v>261</v>
      </c>
      <c r="C29" s="884"/>
      <c r="D29" s="884"/>
      <c r="E29" s="884">
        <v>627286</v>
      </c>
      <c r="F29" s="884">
        <v>1077</v>
      </c>
      <c r="G29" s="885">
        <v>628363</v>
      </c>
    </row>
    <row r="30" spans="1:7">
      <c r="A30" s="879">
        <v>23</v>
      </c>
      <c r="B30" s="880" t="s">
        <v>305</v>
      </c>
      <c r="C30" s="881"/>
      <c r="D30" s="881"/>
      <c r="E30" s="881">
        <v>4311</v>
      </c>
      <c r="F30" s="881"/>
      <c r="G30" s="885">
        <v>4311</v>
      </c>
    </row>
    <row r="31" spans="1:7">
      <c r="A31" s="882">
        <v>24</v>
      </c>
      <c r="B31" s="883" t="s">
        <v>250</v>
      </c>
      <c r="C31" s="884"/>
      <c r="D31" s="884"/>
      <c r="E31" s="884">
        <v>59334</v>
      </c>
      <c r="F31" s="884"/>
      <c r="G31" s="885">
        <v>59334</v>
      </c>
    </row>
    <row r="32" spans="1:7">
      <c r="A32" s="879">
        <v>25</v>
      </c>
      <c r="B32" s="880" t="s">
        <v>277</v>
      </c>
      <c r="C32" s="881">
        <v>49911</v>
      </c>
      <c r="D32" s="881"/>
      <c r="E32" s="881">
        <v>29841</v>
      </c>
      <c r="F32" s="881"/>
      <c r="G32" s="885">
        <v>79752</v>
      </c>
    </row>
    <row r="33" spans="1:7">
      <c r="A33" s="882">
        <v>26</v>
      </c>
      <c r="B33" s="883" t="s">
        <v>251</v>
      </c>
      <c r="C33" s="884">
        <v>1141</v>
      </c>
      <c r="D33" s="884"/>
      <c r="E33" s="884"/>
      <c r="F33" s="884"/>
      <c r="G33" s="885">
        <v>1141</v>
      </c>
    </row>
    <row r="34" spans="1:7">
      <c r="A34" s="879">
        <v>27</v>
      </c>
      <c r="B34" s="880" t="s">
        <v>292</v>
      </c>
      <c r="C34" s="881"/>
      <c r="D34" s="881"/>
      <c r="E34" s="881">
        <v>100158</v>
      </c>
      <c r="F34" s="881"/>
      <c r="G34" s="885">
        <v>100158</v>
      </c>
    </row>
    <row r="35" spans="1:7">
      <c r="A35" s="882">
        <v>28</v>
      </c>
      <c r="B35" s="883" t="s">
        <v>252</v>
      </c>
      <c r="C35" s="884"/>
      <c r="D35" s="884"/>
      <c r="E35" s="884">
        <v>434918</v>
      </c>
      <c r="F35" s="884">
        <v>7313</v>
      </c>
      <c r="G35" s="885">
        <v>442231</v>
      </c>
    </row>
    <row r="36" spans="1:7">
      <c r="A36" s="879">
        <v>29</v>
      </c>
      <c r="B36" s="880" t="s">
        <v>278</v>
      </c>
      <c r="C36" s="881"/>
      <c r="D36" s="881"/>
      <c r="E36" s="881">
        <v>4920</v>
      </c>
      <c r="F36" s="881"/>
      <c r="G36" s="885">
        <v>4920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178</v>
      </c>
      <c r="G37" s="885">
        <v>178</v>
      </c>
    </row>
    <row r="38" spans="1:7">
      <c r="A38" s="879">
        <v>31</v>
      </c>
      <c r="B38" s="880" t="s">
        <v>253</v>
      </c>
      <c r="C38" s="881"/>
      <c r="D38" s="881"/>
      <c r="E38" s="881">
        <v>20196</v>
      </c>
      <c r="F38" s="881"/>
      <c r="G38" s="885">
        <v>20196</v>
      </c>
    </row>
    <row r="39" spans="1:7">
      <c r="A39" s="882">
        <v>32</v>
      </c>
      <c r="B39" s="883" t="s">
        <v>299</v>
      </c>
      <c r="C39" s="884"/>
      <c r="D39" s="884"/>
      <c r="E39" s="884">
        <v>226736</v>
      </c>
      <c r="F39" s="884"/>
      <c r="G39" s="885">
        <v>226736</v>
      </c>
    </row>
    <row r="40" spans="1:7">
      <c r="A40" s="879">
        <v>33</v>
      </c>
      <c r="B40" s="880" t="s">
        <v>254</v>
      </c>
      <c r="C40" s="881"/>
      <c r="D40" s="881"/>
      <c r="E40" s="881">
        <v>134509</v>
      </c>
      <c r="F40" s="881">
        <v>46377</v>
      </c>
      <c r="G40" s="885">
        <v>180886</v>
      </c>
    </row>
    <row r="41" spans="1:7">
      <c r="A41" s="882">
        <v>34</v>
      </c>
      <c r="B41" s="883" t="s">
        <v>255</v>
      </c>
      <c r="C41" s="884"/>
      <c r="D41" s="884"/>
      <c r="E41" s="884">
        <v>492219</v>
      </c>
      <c r="F41" s="884"/>
      <c r="G41" s="885">
        <v>492219</v>
      </c>
    </row>
    <row r="42" spans="1:7">
      <c r="A42" s="879">
        <v>35</v>
      </c>
      <c r="B42" s="880" t="s">
        <v>256</v>
      </c>
      <c r="C42" s="881"/>
      <c r="D42" s="881"/>
      <c r="E42" s="881">
        <v>169685</v>
      </c>
      <c r="F42" s="881"/>
      <c r="G42" s="885">
        <v>169685</v>
      </c>
    </row>
    <row r="43" spans="1:7">
      <c r="A43" s="882">
        <v>36</v>
      </c>
      <c r="B43" s="883" t="s">
        <v>257</v>
      </c>
      <c r="C43" s="884"/>
      <c r="D43" s="884"/>
      <c r="E43" s="884">
        <v>321742</v>
      </c>
      <c r="F43" s="884"/>
      <c r="G43" s="885">
        <v>321742</v>
      </c>
    </row>
    <row r="44" spans="1:7">
      <c r="A44" s="879">
        <v>37</v>
      </c>
      <c r="B44" s="880" t="s">
        <v>258</v>
      </c>
      <c r="C44" s="881"/>
      <c r="D44" s="887"/>
      <c r="E44" s="881">
        <v>9570</v>
      </c>
      <c r="F44" s="881"/>
      <c r="G44" s="885">
        <v>9570</v>
      </c>
    </row>
    <row r="45" spans="1:7">
      <c r="A45" s="888">
        <v>38</v>
      </c>
      <c r="B45" s="883" t="s">
        <v>259</v>
      </c>
      <c r="C45" s="884"/>
      <c r="D45" s="884"/>
      <c r="E45" s="883">
        <v>52343</v>
      </c>
      <c r="F45" s="884"/>
      <c r="G45" s="885">
        <v>52343</v>
      </c>
    </row>
    <row r="46" spans="1:7">
      <c r="A46" s="879">
        <v>37</v>
      </c>
      <c r="B46" s="880" t="s">
        <v>260</v>
      </c>
      <c r="C46" s="881">
        <v>1948700</v>
      </c>
      <c r="D46" s="887">
        <v>409821</v>
      </c>
      <c r="E46" s="881">
        <v>225749</v>
      </c>
      <c r="F46" s="881">
        <v>75921</v>
      </c>
      <c r="G46" s="885">
        <v>2660191</v>
      </c>
    </row>
    <row r="47" spans="1:7">
      <c r="A47" s="888"/>
      <c r="B47" s="883"/>
      <c r="C47" s="884"/>
      <c r="D47" s="884"/>
      <c r="E47" s="883"/>
      <c r="F47" s="884"/>
      <c r="G47" s="885"/>
    </row>
    <row r="48" spans="1:7">
      <c r="A48" s="889"/>
      <c r="B48" s="889" t="s">
        <v>306</v>
      </c>
      <c r="C48" s="889">
        <v>7397740</v>
      </c>
      <c r="D48" s="889">
        <v>409821</v>
      </c>
      <c r="E48" s="889">
        <v>14265212</v>
      </c>
      <c r="F48" s="889">
        <v>1140433</v>
      </c>
      <c r="G48" s="889">
        <v>23213206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Лист130"/>
  <dimension ref="A1:I4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307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78">
        <v>0</v>
      </c>
    </row>
    <row r="9" spans="1:9">
      <c r="A9" s="882">
        <v>2</v>
      </c>
      <c r="B9" s="883" t="s">
        <v>233</v>
      </c>
      <c r="C9" s="884">
        <v>4488521</v>
      </c>
      <c r="D9" s="884"/>
      <c r="E9" s="884">
        <v>6736794</v>
      </c>
      <c r="F9" s="884">
        <v>421889</v>
      </c>
      <c r="G9" s="885">
        <v>11647204</v>
      </c>
    </row>
    <row r="10" spans="1:9">
      <c r="A10" s="879">
        <v>3</v>
      </c>
      <c r="B10" s="880" t="s">
        <v>234</v>
      </c>
      <c r="C10" s="881">
        <v>345843</v>
      </c>
      <c r="D10" s="881"/>
      <c r="E10" s="881">
        <v>341068</v>
      </c>
      <c r="F10" s="881">
        <v>6076</v>
      </c>
      <c r="G10" s="885">
        <v>692987</v>
      </c>
    </row>
    <row r="11" spans="1:9">
      <c r="A11" s="882">
        <v>4</v>
      </c>
      <c r="B11" s="883" t="s">
        <v>235</v>
      </c>
      <c r="C11" s="884"/>
      <c r="D11" s="884"/>
      <c r="E11" s="884">
        <v>187760</v>
      </c>
      <c r="F11" s="884">
        <v>71598</v>
      </c>
      <c r="G11" s="885">
        <v>259358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48193</v>
      </c>
      <c r="F12" s="881">
        <v>2472</v>
      </c>
      <c r="G12" s="885">
        <v>50665</v>
      </c>
      <c r="I12" s="886"/>
    </row>
    <row r="13" spans="1:9">
      <c r="A13" s="882">
        <v>6</v>
      </c>
      <c r="B13" s="883" t="s">
        <v>237</v>
      </c>
      <c r="C13" s="884">
        <v>1276921</v>
      </c>
      <c r="D13" s="884"/>
      <c r="E13" s="884">
        <v>1530758</v>
      </c>
      <c r="F13" s="884">
        <v>91610</v>
      </c>
      <c r="G13" s="885">
        <v>2899289</v>
      </c>
    </row>
    <row r="14" spans="1:9">
      <c r="A14" s="879">
        <v>7</v>
      </c>
      <c r="B14" s="880" t="s">
        <v>239</v>
      </c>
      <c r="C14" s="881"/>
      <c r="D14" s="881"/>
      <c r="E14" s="881">
        <v>890333</v>
      </c>
      <c r="F14" s="881">
        <v>376564</v>
      </c>
      <c r="G14" s="885">
        <v>1266897</v>
      </c>
    </row>
    <row r="15" spans="1:9">
      <c r="A15" s="882">
        <v>8</v>
      </c>
      <c r="B15" s="883" t="s">
        <v>295</v>
      </c>
      <c r="C15" s="884"/>
      <c r="D15" s="884"/>
      <c r="E15" s="884">
        <v>60536</v>
      </c>
      <c r="F15" s="884"/>
      <c r="G15" s="885">
        <v>60536</v>
      </c>
    </row>
    <row r="16" spans="1:9">
      <c r="A16" s="879">
        <v>9</v>
      </c>
      <c r="B16" s="880" t="s">
        <v>296</v>
      </c>
      <c r="C16" s="881"/>
      <c r="D16" s="881"/>
      <c r="E16" s="881">
        <v>215001</v>
      </c>
      <c r="F16" s="881"/>
      <c r="G16" s="885">
        <v>215001</v>
      </c>
    </row>
    <row r="17" spans="1:7">
      <c r="A17" s="882">
        <v>10</v>
      </c>
      <c r="B17" s="883" t="s">
        <v>241</v>
      </c>
      <c r="C17" s="884"/>
      <c r="D17" s="884"/>
      <c r="E17" s="884">
        <v>294418</v>
      </c>
      <c r="F17" s="884"/>
      <c r="G17" s="885">
        <v>294418</v>
      </c>
    </row>
    <row r="18" spans="1:7">
      <c r="A18" s="879">
        <v>11</v>
      </c>
      <c r="B18" s="880" t="s">
        <v>242</v>
      </c>
      <c r="C18" s="881"/>
      <c r="D18" s="881"/>
      <c r="E18" s="881">
        <v>75542</v>
      </c>
      <c r="F18" s="881">
        <v>147804</v>
      </c>
      <c r="G18" s="885">
        <v>223346</v>
      </c>
    </row>
    <row r="19" spans="1:7">
      <c r="A19" s="882">
        <v>12</v>
      </c>
      <c r="B19" s="883" t="s">
        <v>304</v>
      </c>
      <c r="C19" s="884"/>
      <c r="D19" s="884"/>
      <c r="E19" s="884">
        <v>2590</v>
      </c>
      <c r="F19" s="884"/>
      <c r="G19" s="885">
        <v>2590</v>
      </c>
    </row>
    <row r="20" spans="1:7">
      <c r="A20" s="879">
        <v>13</v>
      </c>
      <c r="B20" s="880" t="s">
        <v>281</v>
      </c>
      <c r="C20" s="881"/>
      <c r="D20" s="881"/>
      <c r="E20" s="881">
        <v>142</v>
      </c>
      <c r="F20" s="881"/>
      <c r="G20" s="885">
        <v>142</v>
      </c>
    </row>
    <row r="21" spans="1:7">
      <c r="A21" s="882">
        <v>14</v>
      </c>
      <c r="B21" s="883" t="s">
        <v>280</v>
      </c>
      <c r="C21" s="884"/>
      <c r="D21" s="884"/>
      <c r="E21" s="884">
        <v>673872</v>
      </c>
      <c r="F21" s="884"/>
      <c r="G21" s="885">
        <v>673872</v>
      </c>
    </row>
    <row r="22" spans="1:7">
      <c r="A22" s="879">
        <v>15</v>
      </c>
      <c r="B22" s="880" t="s">
        <v>243</v>
      </c>
      <c r="C22" s="881"/>
      <c r="D22" s="881"/>
      <c r="E22" s="881">
        <v>46376</v>
      </c>
      <c r="F22" s="881">
        <v>3564</v>
      </c>
      <c r="G22" s="885">
        <v>49940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4200</v>
      </c>
      <c r="G23" s="885">
        <v>4200</v>
      </c>
    </row>
    <row r="24" spans="1:7">
      <c r="A24" s="879">
        <v>17</v>
      </c>
      <c r="B24" s="880" t="s">
        <v>276</v>
      </c>
      <c r="C24" s="881">
        <v>53600</v>
      </c>
      <c r="D24" s="881"/>
      <c r="E24" s="881">
        <v>45605</v>
      </c>
      <c r="F24" s="881"/>
      <c r="G24" s="885">
        <v>99205</v>
      </c>
    </row>
    <row r="25" spans="1:7">
      <c r="A25" s="882">
        <v>18</v>
      </c>
      <c r="B25" s="883" t="s">
        <v>245</v>
      </c>
      <c r="C25" s="884"/>
      <c r="D25" s="884"/>
      <c r="E25" s="884">
        <v>19626</v>
      </c>
      <c r="F25" s="884"/>
      <c r="G25" s="885">
        <v>19626</v>
      </c>
    </row>
    <row r="26" spans="1:7">
      <c r="A26" s="879">
        <v>19</v>
      </c>
      <c r="B26" s="880" t="s">
        <v>246</v>
      </c>
      <c r="C26" s="881"/>
      <c r="D26" s="881"/>
      <c r="E26" s="881">
        <v>608327</v>
      </c>
      <c r="F26" s="881">
        <v>4476</v>
      </c>
      <c r="G26" s="885">
        <v>612803</v>
      </c>
    </row>
    <row r="27" spans="1:7">
      <c r="A27" s="882">
        <v>20</v>
      </c>
      <c r="B27" s="883" t="s">
        <v>247</v>
      </c>
      <c r="C27" s="884"/>
      <c r="D27" s="884"/>
      <c r="E27" s="884">
        <v>369161</v>
      </c>
      <c r="F27" s="884">
        <v>7577</v>
      </c>
      <c r="G27" s="885">
        <v>376738</v>
      </c>
    </row>
    <row r="28" spans="1:7">
      <c r="A28" s="879">
        <v>21</v>
      </c>
      <c r="B28" s="880" t="s">
        <v>297</v>
      </c>
      <c r="C28" s="881"/>
      <c r="D28" s="881"/>
      <c r="E28" s="881">
        <v>63206</v>
      </c>
      <c r="F28" s="881"/>
      <c r="G28" s="885">
        <v>63206</v>
      </c>
    </row>
    <row r="29" spans="1:7">
      <c r="A29" s="882">
        <v>22</v>
      </c>
      <c r="B29" s="883" t="s">
        <v>261</v>
      </c>
      <c r="C29" s="884"/>
      <c r="D29" s="884"/>
      <c r="E29" s="884">
        <v>960712</v>
      </c>
      <c r="F29" s="884">
        <v>553</v>
      </c>
      <c r="G29" s="885">
        <v>961265</v>
      </c>
    </row>
    <row r="30" spans="1:7">
      <c r="A30" s="879">
        <v>23</v>
      </c>
      <c r="B30" s="880" t="s">
        <v>305</v>
      </c>
      <c r="C30" s="881"/>
      <c r="D30" s="881"/>
      <c r="E30" s="881">
        <v>2088</v>
      </c>
      <c r="F30" s="881"/>
      <c r="G30" s="885">
        <v>2088</v>
      </c>
    </row>
    <row r="31" spans="1:7">
      <c r="A31" s="882">
        <v>24</v>
      </c>
      <c r="B31" s="883" t="s">
        <v>250</v>
      </c>
      <c r="C31" s="884"/>
      <c r="D31" s="884"/>
      <c r="E31" s="884">
        <v>71643</v>
      </c>
      <c r="F31" s="884"/>
      <c r="G31" s="885">
        <v>71643</v>
      </c>
    </row>
    <row r="32" spans="1:7">
      <c r="A32" s="879">
        <v>25</v>
      </c>
      <c r="B32" s="880" t="s">
        <v>277</v>
      </c>
      <c r="C32" s="881">
        <v>45898</v>
      </c>
      <c r="D32" s="881"/>
      <c r="E32" s="881">
        <v>55887</v>
      </c>
      <c r="F32" s="881"/>
      <c r="G32" s="885">
        <v>101785</v>
      </c>
    </row>
    <row r="33" spans="1:7">
      <c r="A33" s="882">
        <v>26</v>
      </c>
      <c r="B33" s="883" t="s">
        <v>251</v>
      </c>
      <c r="C33" s="884">
        <v>813</v>
      </c>
      <c r="D33" s="884"/>
      <c r="E33" s="884"/>
      <c r="F33" s="884"/>
      <c r="G33" s="885">
        <v>813</v>
      </c>
    </row>
    <row r="34" spans="1:7">
      <c r="A34" s="879">
        <v>27</v>
      </c>
      <c r="B34" s="880" t="s">
        <v>292</v>
      </c>
      <c r="C34" s="881"/>
      <c r="D34" s="881"/>
      <c r="E34" s="881">
        <v>107712</v>
      </c>
      <c r="F34" s="881"/>
      <c r="G34" s="885">
        <v>107712</v>
      </c>
    </row>
    <row r="35" spans="1:7">
      <c r="A35" s="882">
        <v>28</v>
      </c>
      <c r="B35" s="883" t="s">
        <v>252</v>
      </c>
      <c r="C35" s="884"/>
      <c r="D35" s="884"/>
      <c r="E35" s="884">
        <v>495118</v>
      </c>
      <c r="F35" s="884">
        <v>6774</v>
      </c>
      <c r="G35" s="885">
        <v>501892</v>
      </c>
    </row>
    <row r="36" spans="1:7">
      <c r="A36" s="879">
        <v>29</v>
      </c>
      <c r="B36" s="880" t="s">
        <v>278</v>
      </c>
      <c r="C36" s="881"/>
      <c r="D36" s="881"/>
      <c r="E36" s="881">
        <v>38100</v>
      </c>
      <c r="F36" s="881"/>
      <c r="G36" s="885">
        <v>38100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200</v>
      </c>
      <c r="G37" s="885">
        <v>200</v>
      </c>
    </row>
    <row r="38" spans="1:7">
      <c r="A38" s="879">
        <v>31</v>
      </c>
      <c r="B38" s="880" t="s">
        <v>253</v>
      </c>
      <c r="C38" s="881"/>
      <c r="D38" s="881"/>
      <c r="E38" s="881">
        <v>23307</v>
      </c>
      <c r="F38" s="881"/>
      <c r="G38" s="885">
        <v>23307</v>
      </c>
    </row>
    <row r="39" spans="1:7">
      <c r="A39" s="882">
        <v>32</v>
      </c>
      <c r="B39" s="883" t="s">
        <v>299</v>
      </c>
      <c r="C39" s="884"/>
      <c r="D39" s="884"/>
      <c r="E39" s="884">
        <v>230554</v>
      </c>
      <c r="F39" s="884"/>
      <c r="G39" s="885">
        <v>230554</v>
      </c>
    </row>
    <row r="40" spans="1:7">
      <c r="A40" s="879">
        <v>33</v>
      </c>
      <c r="B40" s="880" t="s">
        <v>254</v>
      </c>
      <c r="C40" s="881"/>
      <c r="D40" s="881"/>
      <c r="E40" s="881">
        <v>133647</v>
      </c>
      <c r="F40" s="881">
        <v>49938</v>
      </c>
      <c r="G40" s="885">
        <v>183585</v>
      </c>
    </row>
    <row r="41" spans="1:7">
      <c r="A41" s="882">
        <v>34</v>
      </c>
      <c r="B41" s="883" t="s">
        <v>255</v>
      </c>
      <c r="C41" s="884"/>
      <c r="D41" s="884"/>
      <c r="E41" s="884">
        <v>575317</v>
      </c>
      <c r="F41" s="884"/>
      <c r="G41" s="885">
        <v>575317</v>
      </c>
    </row>
    <row r="42" spans="1:7">
      <c r="A42" s="879">
        <v>35</v>
      </c>
      <c r="B42" s="880" t="s">
        <v>256</v>
      </c>
      <c r="C42" s="881"/>
      <c r="D42" s="881"/>
      <c r="E42" s="881">
        <v>180901</v>
      </c>
      <c r="F42" s="881"/>
      <c r="G42" s="885">
        <v>180901</v>
      </c>
    </row>
    <row r="43" spans="1:7">
      <c r="A43" s="882">
        <v>36</v>
      </c>
      <c r="B43" s="883" t="s">
        <v>257</v>
      </c>
      <c r="C43" s="884"/>
      <c r="D43" s="884"/>
      <c r="E43" s="884">
        <v>326788</v>
      </c>
      <c r="F43" s="884"/>
      <c r="G43" s="885">
        <v>326788</v>
      </c>
    </row>
    <row r="44" spans="1:7">
      <c r="A44" s="879">
        <v>37</v>
      </c>
      <c r="B44" s="880" t="s">
        <v>258</v>
      </c>
      <c r="C44" s="881"/>
      <c r="D44" s="887"/>
      <c r="E44" s="881">
        <v>12723</v>
      </c>
      <c r="F44" s="881"/>
      <c r="G44" s="885">
        <v>12723</v>
      </c>
    </row>
    <row r="45" spans="1:7">
      <c r="A45" s="888">
        <v>38</v>
      </c>
      <c r="B45" s="883" t="s">
        <v>259</v>
      </c>
      <c r="C45" s="884"/>
      <c r="D45" s="884"/>
      <c r="E45" s="883">
        <v>58663</v>
      </c>
      <c r="F45" s="884"/>
      <c r="G45" s="885">
        <v>58663</v>
      </c>
    </row>
    <row r="46" spans="1:7">
      <c r="A46" s="879">
        <v>37</v>
      </c>
      <c r="B46" s="880" t="s">
        <v>260</v>
      </c>
      <c r="C46" s="881">
        <v>2085515</v>
      </c>
      <c r="D46" s="887">
        <v>397788</v>
      </c>
      <c r="E46" s="881">
        <v>255917</v>
      </c>
      <c r="F46" s="881">
        <v>77547</v>
      </c>
      <c r="G46" s="885">
        <v>2816767</v>
      </c>
    </row>
    <row r="47" spans="1:7">
      <c r="A47" s="889"/>
      <c r="B47" s="889" t="s">
        <v>306</v>
      </c>
      <c r="C47" s="900">
        <v>8297111</v>
      </c>
      <c r="D47" s="900">
        <v>397788</v>
      </c>
      <c r="E47" s="900">
        <v>15738385</v>
      </c>
      <c r="F47" s="900">
        <v>1272842</v>
      </c>
      <c r="G47" s="900">
        <v>25706126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Лист131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309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5">
        <v>0</v>
      </c>
    </row>
    <row r="9" spans="1:9">
      <c r="A9" s="882">
        <v>2</v>
      </c>
      <c r="B9" s="883" t="s">
        <v>233</v>
      </c>
      <c r="C9" s="884">
        <v>4968957</v>
      </c>
      <c r="D9" s="884"/>
      <c r="E9" s="884">
        <v>6727403</v>
      </c>
      <c r="F9" s="884">
        <v>411447</v>
      </c>
      <c r="G9" s="885">
        <v>12107807</v>
      </c>
    </row>
    <row r="10" spans="1:9">
      <c r="A10" s="879">
        <v>3</v>
      </c>
      <c r="B10" s="880" t="s">
        <v>234</v>
      </c>
      <c r="C10" s="881">
        <v>360286</v>
      </c>
      <c r="D10" s="881"/>
      <c r="E10" s="881">
        <v>354879</v>
      </c>
      <c r="F10" s="881">
        <v>6296</v>
      </c>
      <c r="G10" s="885">
        <v>721461</v>
      </c>
    </row>
    <row r="11" spans="1:9">
      <c r="A11" s="882">
        <v>4</v>
      </c>
      <c r="B11" s="883" t="s">
        <v>235</v>
      </c>
      <c r="C11" s="884"/>
      <c r="D11" s="884"/>
      <c r="E11" s="884">
        <v>165400</v>
      </c>
      <c r="F11" s="884">
        <v>74283</v>
      </c>
      <c r="G11" s="885">
        <v>239683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51429</v>
      </c>
      <c r="F12" s="881">
        <v>2662</v>
      </c>
      <c r="G12" s="885">
        <v>54091</v>
      </c>
      <c r="I12" s="886"/>
    </row>
    <row r="13" spans="1:9">
      <c r="A13" s="882">
        <v>6</v>
      </c>
      <c r="B13" s="883" t="s">
        <v>237</v>
      </c>
      <c r="C13" s="884">
        <v>1178833</v>
      </c>
      <c r="D13" s="884"/>
      <c r="E13" s="884">
        <v>1483728</v>
      </c>
      <c r="F13" s="884">
        <v>115997</v>
      </c>
      <c r="G13" s="885">
        <v>2778558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960670</v>
      </c>
      <c r="F14" s="881">
        <v>385046</v>
      </c>
      <c r="G14" s="885">
        <v>1345716</v>
      </c>
    </row>
    <row r="15" spans="1:9">
      <c r="A15" s="882">
        <v>8</v>
      </c>
      <c r="B15" s="883" t="s">
        <v>295</v>
      </c>
      <c r="C15" s="884"/>
      <c r="D15" s="884"/>
      <c r="E15" s="884">
        <v>62593</v>
      </c>
      <c r="F15" s="884"/>
      <c r="G15" s="885">
        <v>62593</v>
      </c>
    </row>
    <row r="16" spans="1:9">
      <c r="A16" s="879">
        <v>9</v>
      </c>
      <c r="B16" s="880" t="s">
        <v>296</v>
      </c>
      <c r="C16" s="881"/>
      <c r="D16" s="881"/>
      <c r="E16" s="881">
        <v>162967</v>
      </c>
      <c r="F16" s="881"/>
      <c r="G16" s="885">
        <v>162967</v>
      </c>
    </row>
    <row r="17" spans="1:7">
      <c r="A17" s="882">
        <v>10</v>
      </c>
      <c r="B17" s="883" t="s">
        <v>241</v>
      </c>
      <c r="C17" s="884"/>
      <c r="D17" s="884"/>
      <c r="E17" s="884">
        <v>356430</v>
      </c>
      <c r="F17" s="884"/>
      <c r="G17" s="885">
        <v>356430</v>
      </c>
    </row>
    <row r="18" spans="1:7">
      <c r="A18" s="879">
        <v>11</v>
      </c>
      <c r="B18" s="880" t="s">
        <v>308</v>
      </c>
      <c r="C18" s="881"/>
      <c r="D18" s="881"/>
      <c r="E18" s="881">
        <v>10155</v>
      </c>
      <c r="F18" s="881"/>
      <c r="G18" s="885">
        <v>10155</v>
      </c>
    </row>
    <row r="19" spans="1:7">
      <c r="A19" s="882">
        <v>12</v>
      </c>
      <c r="B19" s="883" t="s">
        <v>242</v>
      </c>
      <c r="C19" s="884"/>
      <c r="D19" s="884"/>
      <c r="E19" s="884">
        <v>142232</v>
      </c>
      <c r="F19" s="884">
        <v>137178</v>
      </c>
      <c r="G19" s="885">
        <v>279410</v>
      </c>
    </row>
    <row r="20" spans="1:7">
      <c r="A20" s="879">
        <v>13</v>
      </c>
      <c r="B20" s="880" t="s">
        <v>304</v>
      </c>
      <c r="C20" s="881"/>
      <c r="D20" s="881"/>
      <c r="E20" s="881">
        <v>2317</v>
      </c>
      <c r="F20" s="881"/>
      <c r="G20" s="885">
        <v>2317</v>
      </c>
    </row>
    <row r="21" spans="1:7">
      <c r="A21" s="882">
        <v>14</v>
      </c>
      <c r="B21" s="883" t="s">
        <v>281</v>
      </c>
      <c r="C21" s="884"/>
      <c r="D21" s="884"/>
      <c r="E21" s="884">
        <v>14703</v>
      </c>
      <c r="F21" s="884"/>
      <c r="G21" s="885">
        <v>14703</v>
      </c>
    </row>
    <row r="22" spans="1:7">
      <c r="A22" s="879">
        <v>15</v>
      </c>
      <c r="B22" s="880" t="s">
        <v>280</v>
      </c>
      <c r="C22" s="881"/>
      <c r="D22" s="881"/>
      <c r="E22" s="881">
        <v>846130</v>
      </c>
      <c r="F22" s="881"/>
      <c r="G22" s="885">
        <v>846130</v>
      </c>
    </row>
    <row r="23" spans="1:7">
      <c r="A23" s="882">
        <v>16</v>
      </c>
      <c r="B23" s="883" t="s">
        <v>243</v>
      </c>
      <c r="C23" s="884"/>
      <c r="D23" s="884"/>
      <c r="E23" s="884">
        <v>40770</v>
      </c>
      <c r="F23" s="884">
        <v>3599</v>
      </c>
      <c r="G23" s="885">
        <v>44369</v>
      </c>
    </row>
    <row r="24" spans="1:7">
      <c r="A24" s="879">
        <v>17</v>
      </c>
      <c r="B24" s="880" t="s">
        <v>244</v>
      </c>
      <c r="C24" s="881"/>
      <c r="D24" s="881"/>
      <c r="E24" s="881"/>
      <c r="F24" s="881">
        <v>4080</v>
      </c>
      <c r="G24" s="885">
        <v>4080</v>
      </c>
    </row>
    <row r="25" spans="1:7">
      <c r="A25" s="882">
        <v>18</v>
      </c>
      <c r="B25" s="883" t="s">
        <v>276</v>
      </c>
      <c r="C25" s="884">
        <v>55786</v>
      </c>
      <c r="D25" s="884"/>
      <c r="E25" s="884">
        <v>50193</v>
      </c>
      <c r="F25" s="884"/>
      <c r="G25" s="885">
        <v>105979</v>
      </c>
    </row>
    <row r="26" spans="1:7">
      <c r="A26" s="879">
        <v>19</v>
      </c>
      <c r="B26" s="880" t="s">
        <v>245</v>
      </c>
      <c r="C26" s="881"/>
      <c r="D26" s="881"/>
      <c r="E26" s="881">
        <v>18375</v>
      </c>
      <c r="F26" s="881"/>
      <c r="G26" s="885">
        <v>18375</v>
      </c>
    </row>
    <row r="27" spans="1:7">
      <c r="A27" s="882">
        <v>20</v>
      </c>
      <c r="B27" s="883" t="s">
        <v>246</v>
      </c>
      <c r="C27" s="884"/>
      <c r="D27" s="884"/>
      <c r="E27" s="884">
        <v>635603</v>
      </c>
      <c r="F27" s="884">
        <v>4354</v>
      </c>
      <c r="G27" s="885">
        <v>639957</v>
      </c>
    </row>
    <row r="28" spans="1:7">
      <c r="A28" s="879">
        <v>21</v>
      </c>
      <c r="B28" s="880" t="s">
        <v>247</v>
      </c>
      <c r="C28" s="881"/>
      <c r="D28" s="881"/>
      <c r="E28" s="881">
        <v>524123</v>
      </c>
      <c r="F28" s="881">
        <v>7714</v>
      </c>
      <c r="G28" s="885">
        <v>531837</v>
      </c>
    </row>
    <row r="29" spans="1:7">
      <c r="A29" s="882">
        <v>22</v>
      </c>
      <c r="B29" s="883" t="s">
        <v>297</v>
      </c>
      <c r="C29" s="884"/>
      <c r="D29" s="884"/>
      <c r="E29" s="884">
        <v>65958</v>
      </c>
      <c r="F29" s="884"/>
      <c r="G29" s="885">
        <v>65958</v>
      </c>
    </row>
    <row r="30" spans="1:7">
      <c r="A30" s="879">
        <v>23</v>
      </c>
      <c r="B30" s="880" t="s">
        <v>261</v>
      </c>
      <c r="C30" s="881"/>
      <c r="D30" s="881"/>
      <c r="E30" s="881">
        <v>987565</v>
      </c>
      <c r="F30" s="881">
        <v>542</v>
      </c>
      <c r="G30" s="885">
        <v>988107</v>
      </c>
    </row>
    <row r="31" spans="1:7">
      <c r="A31" s="882">
        <v>24</v>
      </c>
      <c r="B31" s="883" t="s">
        <v>305</v>
      </c>
      <c r="C31" s="884"/>
      <c r="D31" s="884"/>
      <c r="E31" s="884">
        <v>1947</v>
      </c>
      <c r="F31" s="884"/>
      <c r="G31" s="885">
        <v>1947</v>
      </c>
    </row>
    <row r="32" spans="1:7">
      <c r="A32" s="879">
        <v>25</v>
      </c>
      <c r="B32" s="880" t="s">
        <v>250</v>
      </c>
      <c r="C32" s="881"/>
      <c r="D32" s="881"/>
      <c r="E32" s="881">
        <v>75055</v>
      </c>
      <c r="F32" s="881"/>
      <c r="G32" s="885">
        <v>75055</v>
      </c>
    </row>
    <row r="33" spans="1:7">
      <c r="A33" s="882">
        <v>26</v>
      </c>
      <c r="B33" s="883" t="s">
        <v>277</v>
      </c>
      <c r="C33" s="884">
        <v>48629</v>
      </c>
      <c r="D33" s="884"/>
      <c r="E33" s="884">
        <v>31078</v>
      </c>
      <c r="F33" s="884"/>
      <c r="G33" s="885">
        <v>79707</v>
      </c>
    </row>
    <row r="34" spans="1:7">
      <c r="A34" s="879">
        <v>27</v>
      </c>
      <c r="B34" s="880" t="s">
        <v>251</v>
      </c>
      <c r="C34" s="881">
        <v>862</v>
      </c>
      <c r="D34" s="881"/>
      <c r="E34" s="881"/>
      <c r="F34" s="881"/>
      <c r="G34" s="885">
        <v>862</v>
      </c>
    </row>
    <row r="35" spans="1:7">
      <c r="A35" s="882">
        <v>28</v>
      </c>
      <c r="B35" s="883" t="s">
        <v>292</v>
      </c>
      <c r="C35" s="884"/>
      <c r="D35" s="884"/>
      <c r="E35" s="884">
        <v>100198</v>
      </c>
      <c r="F35" s="884"/>
      <c r="G35" s="885">
        <v>100198</v>
      </c>
    </row>
    <row r="36" spans="1:7">
      <c r="A36" s="879">
        <v>29</v>
      </c>
      <c r="B36" s="880" t="s">
        <v>252</v>
      </c>
      <c r="C36" s="881"/>
      <c r="D36" s="881"/>
      <c r="E36" s="881">
        <v>495371</v>
      </c>
      <c r="F36" s="881">
        <v>7184</v>
      </c>
      <c r="G36" s="885">
        <v>502555</v>
      </c>
    </row>
    <row r="37" spans="1:7">
      <c r="A37" s="882">
        <v>30</v>
      </c>
      <c r="B37" s="883" t="s">
        <v>278</v>
      </c>
      <c r="C37" s="884"/>
      <c r="D37" s="884"/>
      <c r="E37" s="884">
        <v>40860</v>
      </c>
      <c r="F37" s="884"/>
      <c r="G37" s="885">
        <v>40860</v>
      </c>
    </row>
    <row r="38" spans="1:7">
      <c r="A38" s="879">
        <v>31</v>
      </c>
      <c r="B38" s="880" t="s">
        <v>298</v>
      </c>
      <c r="C38" s="881"/>
      <c r="D38" s="881"/>
      <c r="E38" s="881"/>
      <c r="F38" s="881">
        <v>77</v>
      </c>
      <c r="G38" s="885">
        <v>77</v>
      </c>
    </row>
    <row r="39" spans="1:7">
      <c r="A39" s="882">
        <v>32</v>
      </c>
      <c r="B39" s="883" t="s">
        <v>253</v>
      </c>
      <c r="C39" s="884"/>
      <c r="D39" s="884"/>
      <c r="E39" s="884">
        <v>24797</v>
      </c>
      <c r="F39" s="884"/>
      <c r="G39" s="885">
        <v>24797</v>
      </c>
    </row>
    <row r="40" spans="1:7">
      <c r="A40" s="879">
        <v>33</v>
      </c>
      <c r="B40" s="880" t="s">
        <v>299</v>
      </c>
      <c r="C40" s="881"/>
      <c r="D40" s="881"/>
      <c r="E40" s="881">
        <v>261619</v>
      </c>
      <c r="F40" s="881"/>
      <c r="G40" s="885">
        <v>261619</v>
      </c>
    </row>
    <row r="41" spans="1:7">
      <c r="A41" s="882">
        <v>34</v>
      </c>
      <c r="B41" s="883" t="s">
        <v>254</v>
      </c>
      <c r="C41" s="884"/>
      <c r="D41" s="884"/>
      <c r="E41" s="884">
        <v>135032</v>
      </c>
      <c r="F41" s="884">
        <v>49872</v>
      </c>
      <c r="G41" s="885">
        <v>184904</v>
      </c>
    </row>
    <row r="42" spans="1:7">
      <c r="A42" s="879">
        <v>35</v>
      </c>
      <c r="B42" s="880" t="s">
        <v>255</v>
      </c>
      <c r="C42" s="881"/>
      <c r="D42" s="881"/>
      <c r="E42" s="881">
        <v>619990</v>
      </c>
      <c r="F42" s="881"/>
      <c r="G42" s="885">
        <v>619990</v>
      </c>
    </row>
    <row r="43" spans="1:7">
      <c r="A43" s="882">
        <v>36</v>
      </c>
      <c r="B43" s="883" t="s">
        <v>256</v>
      </c>
      <c r="C43" s="884"/>
      <c r="D43" s="884"/>
      <c r="E43" s="884">
        <v>178888</v>
      </c>
      <c r="F43" s="884"/>
      <c r="G43" s="885">
        <v>178888</v>
      </c>
    </row>
    <row r="44" spans="1:7">
      <c r="A44" s="879">
        <v>37</v>
      </c>
      <c r="B44" s="880" t="s">
        <v>257</v>
      </c>
      <c r="C44" s="881"/>
      <c r="D44" s="887"/>
      <c r="E44" s="881">
        <v>341313</v>
      </c>
      <c r="F44" s="881"/>
      <c r="G44" s="885">
        <v>341313</v>
      </c>
    </row>
    <row r="45" spans="1:7">
      <c r="A45" s="888">
        <v>38</v>
      </c>
      <c r="B45" s="883" t="s">
        <v>258</v>
      </c>
      <c r="C45" s="884"/>
      <c r="D45" s="884"/>
      <c r="E45" s="883">
        <v>15175</v>
      </c>
      <c r="F45" s="884"/>
      <c r="G45" s="885">
        <v>15175</v>
      </c>
    </row>
    <row r="46" spans="1:7">
      <c r="A46" s="879">
        <v>39</v>
      </c>
      <c r="B46" s="880" t="s">
        <v>259</v>
      </c>
      <c r="C46" s="881"/>
      <c r="D46" s="887"/>
      <c r="E46" s="881">
        <v>59996</v>
      </c>
      <c r="F46" s="881"/>
      <c r="G46" s="885">
        <v>59996</v>
      </c>
    </row>
    <row r="47" spans="1:7">
      <c r="A47" s="888">
        <v>40</v>
      </c>
      <c r="B47" s="889" t="s">
        <v>260</v>
      </c>
      <c r="C47" s="889">
        <v>2286592</v>
      </c>
      <c r="D47" s="889">
        <v>384774</v>
      </c>
      <c r="E47" s="889">
        <v>268514</v>
      </c>
      <c r="F47" s="889">
        <v>78079</v>
      </c>
      <c r="G47" s="885">
        <v>3017959</v>
      </c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8899945</v>
      </c>
      <c r="D49" s="890">
        <v>384774</v>
      </c>
      <c r="E49" s="890">
        <v>16313456</v>
      </c>
      <c r="F49" s="890">
        <v>1288410</v>
      </c>
      <c r="G49" s="891">
        <v>26886585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Лист132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310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4753491</v>
      </c>
      <c r="D8" s="881"/>
      <c r="E8" s="881">
        <v>6703923</v>
      </c>
      <c r="F8" s="881">
        <v>429397</v>
      </c>
      <c r="G8" s="885">
        <v>11886811</v>
      </c>
    </row>
    <row r="9" spans="1:9">
      <c r="A9" s="882">
        <v>2</v>
      </c>
      <c r="B9" s="883" t="s">
        <v>234</v>
      </c>
      <c r="C9" s="884">
        <v>309789</v>
      </c>
      <c r="D9" s="884"/>
      <c r="E9" s="884">
        <v>268841</v>
      </c>
      <c r="F9" s="884">
        <v>6345</v>
      </c>
      <c r="G9" s="885">
        <v>584975</v>
      </c>
    </row>
    <row r="10" spans="1:9">
      <c r="A10" s="879">
        <v>3</v>
      </c>
      <c r="B10" s="880" t="s">
        <v>235</v>
      </c>
      <c r="C10" s="881"/>
      <c r="D10" s="881"/>
      <c r="E10" s="881">
        <v>203200</v>
      </c>
      <c r="F10" s="881">
        <v>69287</v>
      </c>
      <c r="G10" s="885">
        <v>272487</v>
      </c>
    </row>
    <row r="11" spans="1:9">
      <c r="A11" s="882">
        <v>4</v>
      </c>
      <c r="B11" s="883" t="s">
        <v>236</v>
      </c>
      <c r="C11" s="884"/>
      <c r="D11" s="884"/>
      <c r="E11" s="884">
        <v>59640</v>
      </c>
      <c r="F11" s="884">
        <v>3105</v>
      </c>
      <c r="G11" s="885">
        <v>62745</v>
      </c>
      <c r="I11" s="886"/>
    </row>
    <row r="12" spans="1:9">
      <c r="A12" s="879">
        <v>5</v>
      </c>
      <c r="B12" s="880" t="s">
        <v>237</v>
      </c>
      <c r="C12" s="881">
        <v>1176768</v>
      </c>
      <c r="D12" s="881"/>
      <c r="E12" s="881">
        <v>1793825</v>
      </c>
      <c r="F12" s="881">
        <v>105700</v>
      </c>
      <c r="G12" s="885">
        <v>3076293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984805</v>
      </c>
      <c r="F13" s="884">
        <v>399540</v>
      </c>
      <c r="G13" s="885">
        <v>1384345</v>
      </c>
    </row>
    <row r="14" spans="1:9">
      <c r="A14" s="879">
        <v>7</v>
      </c>
      <c r="B14" s="880" t="s">
        <v>295</v>
      </c>
      <c r="C14" s="881"/>
      <c r="D14" s="881"/>
      <c r="E14" s="881">
        <v>64118</v>
      </c>
      <c r="F14" s="881"/>
      <c r="G14" s="885">
        <v>64118</v>
      </c>
    </row>
    <row r="15" spans="1:9">
      <c r="A15" s="882">
        <v>8</v>
      </c>
      <c r="B15" s="883" t="s">
        <v>296</v>
      </c>
      <c r="C15" s="884"/>
      <c r="D15" s="884"/>
      <c r="E15" s="884">
        <v>212986</v>
      </c>
      <c r="F15" s="884"/>
      <c r="G15" s="885">
        <v>212986</v>
      </c>
    </row>
    <row r="16" spans="1:9">
      <c r="A16" s="879">
        <v>9</v>
      </c>
      <c r="B16" s="880" t="s">
        <v>241</v>
      </c>
      <c r="C16" s="881"/>
      <c r="D16" s="881"/>
      <c r="E16" s="881">
        <v>424559</v>
      </c>
      <c r="F16" s="881"/>
      <c r="G16" s="885">
        <v>424559</v>
      </c>
    </row>
    <row r="17" spans="1:7">
      <c r="A17" s="882">
        <v>10</v>
      </c>
      <c r="B17" s="883" t="s">
        <v>308</v>
      </c>
      <c r="C17" s="884"/>
      <c r="D17" s="884"/>
      <c r="E17" s="884">
        <v>6583</v>
      </c>
      <c r="F17" s="884"/>
      <c r="G17" s="885">
        <v>6583</v>
      </c>
    </row>
    <row r="18" spans="1:7">
      <c r="A18" s="879">
        <v>11</v>
      </c>
      <c r="B18" s="880" t="s">
        <v>242</v>
      </c>
      <c r="C18" s="881"/>
      <c r="D18" s="881"/>
      <c r="E18" s="881">
        <v>154276</v>
      </c>
      <c r="F18" s="881">
        <v>139382</v>
      </c>
      <c r="G18" s="885">
        <v>293658</v>
      </c>
    </row>
    <row r="19" spans="1:7">
      <c r="A19" s="882">
        <v>12</v>
      </c>
      <c r="B19" s="883" t="s">
        <v>304</v>
      </c>
      <c r="C19" s="884"/>
      <c r="D19" s="884"/>
      <c r="E19" s="884">
        <v>2584</v>
      </c>
      <c r="F19" s="884"/>
      <c r="G19" s="885">
        <v>2584</v>
      </c>
    </row>
    <row r="20" spans="1:7">
      <c r="A20" s="879">
        <v>13</v>
      </c>
      <c r="B20" s="880" t="s">
        <v>281</v>
      </c>
      <c r="C20" s="881"/>
      <c r="D20" s="881"/>
      <c r="E20" s="881">
        <v>2461</v>
      </c>
      <c r="F20" s="881"/>
      <c r="G20" s="885">
        <v>2461</v>
      </c>
    </row>
    <row r="21" spans="1:7">
      <c r="A21" s="882">
        <v>14</v>
      </c>
      <c r="B21" s="883" t="s">
        <v>280</v>
      </c>
      <c r="C21" s="884"/>
      <c r="D21" s="884"/>
      <c r="E21" s="884">
        <v>850716</v>
      </c>
      <c r="F21" s="884"/>
      <c r="G21" s="885">
        <v>850716</v>
      </c>
    </row>
    <row r="22" spans="1:7">
      <c r="A22" s="879">
        <v>15</v>
      </c>
      <c r="B22" s="880" t="s">
        <v>243</v>
      </c>
      <c r="C22" s="881"/>
      <c r="D22" s="881"/>
      <c r="E22" s="881">
        <v>47590</v>
      </c>
      <c r="F22" s="881">
        <v>3882</v>
      </c>
      <c r="G22" s="885">
        <v>51472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4200</v>
      </c>
      <c r="G23" s="885">
        <v>4200</v>
      </c>
    </row>
    <row r="24" spans="1:7">
      <c r="A24" s="879">
        <v>17</v>
      </c>
      <c r="B24" s="880" t="s">
        <v>276</v>
      </c>
      <c r="C24" s="881">
        <v>53302</v>
      </c>
      <c r="D24" s="881"/>
      <c r="E24" s="881">
        <v>48441</v>
      </c>
      <c r="F24" s="881"/>
      <c r="G24" s="885">
        <v>101743</v>
      </c>
    </row>
    <row r="25" spans="1:7">
      <c r="A25" s="882">
        <v>18</v>
      </c>
      <c r="B25" s="883" t="s">
        <v>245</v>
      </c>
      <c r="C25" s="884"/>
      <c r="D25" s="884"/>
      <c r="E25" s="884">
        <v>16402</v>
      </c>
      <c r="F25" s="884"/>
      <c r="G25" s="885">
        <v>16402</v>
      </c>
    </row>
    <row r="26" spans="1:7">
      <c r="A26" s="879">
        <v>19</v>
      </c>
      <c r="B26" s="880" t="s">
        <v>246</v>
      </c>
      <c r="C26" s="881"/>
      <c r="D26" s="881"/>
      <c r="E26" s="881">
        <v>985182</v>
      </c>
      <c r="F26" s="881">
        <v>4747</v>
      </c>
      <c r="G26" s="885">
        <v>989929</v>
      </c>
    </row>
    <row r="27" spans="1:7">
      <c r="A27" s="882">
        <v>20</v>
      </c>
      <c r="B27" s="883" t="s">
        <v>247</v>
      </c>
      <c r="C27" s="884"/>
      <c r="D27" s="884"/>
      <c r="E27" s="884">
        <v>528106</v>
      </c>
      <c r="F27" s="884">
        <v>8411</v>
      </c>
      <c r="G27" s="885">
        <v>536517</v>
      </c>
    </row>
    <row r="28" spans="1:7">
      <c r="A28" s="879">
        <v>21</v>
      </c>
      <c r="B28" s="880" t="s">
        <v>297</v>
      </c>
      <c r="C28" s="881"/>
      <c r="D28" s="881"/>
      <c r="E28" s="881">
        <v>66890</v>
      </c>
      <c r="F28" s="881"/>
      <c r="G28" s="885">
        <v>66890</v>
      </c>
    </row>
    <row r="29" spans="1:7">
      <c r="A29" s="882">
        <v>22</v>
      </c>
      <c r="B29" s="883" t="s">
        <v>261</v>
      </c>
      <c r="C29" s="884"/>
      <c r="D29" s="884"/>
      <c r="E29" s="884">
        <v>1116502</v>
      </c>
      <c r="F29" s="884">
        <v>603</v>
      </c>
      <c r="G29" s="885">
        <v>1117105</v>
      </c>
    </row>
    <row r="30" spans="1:7">
      <c r="A30" s="879">
        <v>23</v>
      </c>
      <c r="B30" s="880" t="s">
        <v>305</v>
      </c>
      <c r="C30" s="881"/>
      <c r="D30" s="881"/>
      <c r="E30" s="881">
        <v>1957</v>
      </c>
      <c r="F30" s="881"/>
      <c r="G30" s="885">
        <v>1957</v>
      </c>
    </row>
    <row r="31" spans="1:7">
      <c r="A31" s="882">
        <v>24</v>
      </c>
      <c r="B31" s="883" t="s">
        <v>250</v>
      </c>
      <c r="C31" s="884"/>
      <c r="D31" s="884"/>
      <c r="E31" s="884">
        <v>74805</v>
      </c>
      <c r="F31" s="884"/>
      <c r="G31" s="885">
        <v>74805</v>
      </c>
    </row>
    <row r="32" spans="1:7">
      <c r="A32" s="879">
        <v>25</v>
      </c>
      <c r="B32" s="880" t="s">
        <v>277</v>
      </c>
      <c r="C32" s="881">
        <v>49673</v>
      </c>
      <c r="D32" s="881"/>
      <c r="E32" s="881">
        <v>42815</v>
      </c>
      <c r="F32" s="881"/>
      <c r="G32" s="885">
        <v>92488</v>
      </c>
    </row>
    <row r="33" spans="1:7">
      <c r="A33" s="882">
        <v>26</v>
      </c>
      <c r="B33" s="883" t="s">
        <v>251</v>
      </c>
      <c r="C33" s="884">
        <v>798</v>
      </c>
      <c r="D33" s="884"/>
      <c r="E33" s="884"/>
      <c r="F33" s="884"/>
      <c r="G33" s="885">
        <v>798</v>
      </c>
    </row>
    <row r="34" spans="1:7">
      <c r="A34" s="879">
        <v>27</v>
      </c>
      <c r="B34" s="880" t="s">
        <v>292</v>
      </c>
      <c r="C34" s="881"/>
      <c r="D34" s="881"/>
      <c r="E34" s="881">
        <v>104078</v>
      </c>
      <c r="F34" s="881"/>
      <c r="G34" s="885">
        <v>104078</v>
      </c>
    </row>
    <row r="35" spans="1:7">
      <c r="A35" s="882">
        <v>28</v>
      </c>
      <c r="B35" s="883" t="s">
        <v>252</v>
      </c>
      <c r="C35" s="884"/>
      <c r="D35" s="884"/>
      <c r="E35" s="884">
        <v>512594</v>
      </c>
      <c r="F35" s="884">
        <v>6856</v>
      </c>
      <c r="G35" s="885">
        <v>519450</v>
      </c>
    </row>
    <row r="36" spans="1:7">
      <c r="A36" s="879">
        <v>29</v>
      </c>
      <c r="B36" s="880" t="s">
        <v>278</v>
      </c>
      <c r="C36" s="881"/>
      <c r="D36" s="881"/>
      <c r="E36" s="881">
        <v>38580</v>
      </c>
      <c r="F36" s="881"/>
      <c r="G36" s="885">
        <v>38580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90</v>
      </c>
      <c r="G37" s="885">
        <v>90</v>
      </c>
    </row>
    <row r="38" spans="1:7">
      <c r="A38" s="879">
        <v>31</v>
      </c>
      <c r="B38" s="880" t="s">
        <v>253</v>
      </c>
      <c r="C38" s="881"/>
      <c r="D38" s="881"/>
      <c r="E38" s="881">
        <v>26185</v>
      </c>
      <c r="F38" s="881"/>
      <c r="G38" s="885">
        <v>26185</v>
      </c>
    </row>
    <row r="39" spans="1:7">
      <c r="A39" s="882">
        <v>32</v>
      </c>
      <c r="B39" s="883" t="s">
        <v>299</v>
      </c>
      <c r="C39" s="884"/>
      <c r="D39" s="884"/>
      <c r="E39" s="884">
        <v>255280</v>
      </c>
      <c r="F39" s="884"/>
      <c r="G39" s="885">
        <v>255280</v>
      </c>
    </row>
    <row r="40" spans="1:7">
      <c r="A40" s="879">
        <v>33</v>
      </c>
      <c r="B40" s="880" t="s">
        <v>254</v>
      </c>
      <c r="C40" s="881"/>
      <c r="D40" s="881"/>
      <c r="E40" s="881">
        <v>159759</v>
      </c>
      <c r="F40" s="881">
        <v>56164</v>
      </c>
      <c r="G40" s="885">
        <v>215923</v>
      </c>
    </row>
    <row r="41" spans="1:7">
      <c r="A41" s="882">
        <v>34</v>
      </c>
      <c r="B41" s="883" t="s">
        <v>255</v>
      </c>
      <c r="C41" s="884"/>
      <c r="D41" s="884"/>
      <c r="E41" s="884">
        <v>617568</v>
      </c>
      <c r="F41" s="884"/>
      <c r="G41" s="885">
        <v>617568</v>
      </c>
    </row>
    <row r="42" spans="1:7">
      <c r="A42" s="879">
        <v>35</v>
      </c>
      <c r="B42" s="880" t="s">
        <v>256</v>
      </c>
      <c r="C42" s="881"/>
      <c r="D42" s="881"/>
      <c r="E42" s="881">
        <v>183378</v>
      </c>
      <c r="F42" s="881"/>
      <c r="G42" s="885">
        <v>183378</v>
      </c>
    </row>
    <row r="43" spans="1:7">
      <c r="A43" s="882">
        <v>36</v>
      </c>
      <c r="B43" s="883" t="s">
        <v>257</v>
      </c>
      <c r="C43" s="884"/>
      <c r="D43" s="884"/>
      <c r="E43" s="884">
        <v>432048</v>
      </c>
      <c r="F43" s="884"/>
      <c r="G43" s="885">
        <v>432048</v>
      </c>
    </row>
    <row r="44" spans="1:7">
      <c r="A44" s="879">
        <v>37</v>
      </c>
      <c r="B44" s="880" t="s">
        <v>258</v>
      </c>
      <c r="C44" s="881"/>
      <c r="D44" s="887"/>
      <c r="E44" s="881">
        <v>16176</v>
      </c>
      <c r="F44" s="881"/>
      <c r="G44" s="885">
        <v>16176</v>
      </c>
    </row>
    <row r="45" spans="1:7">
      <c r="A45" s="888">
        <v>38</v>
      </c>
      <c r="B45" s="883" t="s">
        <v>259</v>
      </c>
      <c r="C45" s="884"/>
      <c r="D45" s="884"/>
      <c r="E45" s="883">
        <v>64816</v>
      </c>
      <c r="F45" s="884"/>
      <c r="G45" s="885">
        <v>64816</v>
      </c>
    </row>
    <row r="46" spans="1:7">
      <c r="A46" s="879">
        <v>39</v>
      </c>
      <c r="B46" s="880" t="s">
        <v>260</v>
      </c>
      <c r="C46" s="881">
        <v>2159785</v>
      </c>
      <c r="D46" s="887">
        <v>425605</v>
      </c>
      <c r="E46" s="881">
        <v>254972</v>
      </c>
      <c r="F46" s="881">
        <v>70875</v>
      </c>
      <c r="G46" s="885">
        <v>2911237</v>
      </c>
    </row>
    <row r="47" spans="1:7">
      <c r="A47" s="888"/>
      <c r="B47" s="889"/>
      <c r="C47" s="889"/>
      <c r="D47" s="889"/>
      <c r="E47" s="889"/>
      <c r="F47" s="889"/>
      <c r="G47" s="885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8503606</v>
      </c>
      <c r="D49" s="890">
        <v>425605</v>
      </c>
      <c r="E49" s="890">
        <v>17326641</v>
      </c>
      <c r="F49" s="890">
        <v>1308584</v>
      </c>
      <c r="G49" s="891">
        <v>27564436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Лист133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311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4459955</v>
      </c>
      <c r="D8" s="881"/>
      <c r="E8" s="881">
        <v>7006904</v>
      </c>
      <c r="F8" s="881">
        <v>405222</v>
      </c>
      <c r="G8" s="885">
        <v>11872081</v>
      </c>
    </row>
    <row r="9" spans="1:9">
      <c r="A9" s="882">
        <v>2</v>
      </c>
      <c r="B9" s="883" t="s">
        <v>234</v>
      </c>
      <c r="C9" s="884">
        <v>403499</v>
      </c>
      <c r="D9" s="884"/>
      <c r="E9" s="884">
        <v>396059</v>
      </c>
      <c r="F9" s="884">
        <v>5891</v>
      </c>
      <c r="G9" s="885">
        <v>805449</v>
      </c>
    </row>
    <row r="10" spans="1:9">
      <c r="A10" s="879">
        <v>3</v>
      </c>
      <c r="B10" s="880" t="s">
        <v>235</v>
      </c>
      <c r="C10" s="881"/>
      <c r="D10" s="881"/>
      <c r="E10" s="881">
        <v>201640</v>
      </c>
      <c r="F10" s="881">
        <v>63853</v>
      </c>
      <c r="G10" s="885">
        <v>265493</v>
      </c>
    </row>
    <row r="11" spans="1:9">
      <c r="A11" s="882">
        <v>4</v>
      </c>
      <c r="B11" s="883" t="s">
        <v>236</v>
      </c>
      <c r="C11" s="884"/>
      <c r="D11" s="884"/>
      <c r="E11" s="884">
        <v>45591</v>
      </c>
      <c r="F11" s="884">
        <v>3419</v>
      </c>
      <c r="G11" s="885">
        <v>49010</v>
      </c>
      <c r="I11" s="886"/>
    </row>
    <row r="12" spans="1:9">
      <c r="A12" s="879">
        <v>5</v>
      </c>
      <c r="B12" s="880" t="s">
        <v>237</v>
      </c>
      <c r="C12" s="881">
        <v>1126679</v>
      </c>
      <c r="D12" s="881"/>
      <c r="E12" s="881">
        <v>1652281</v>
      </c>
      <c r="F12" s="881">
        <v>97666</v>
      </c>
      <c r="G12" s="885">
        <v>2876626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832724</v>
      </c>
      <c r="F13" s="884">
        <v>385161</v>
      </c>
      <c r="G13" s="885">
        <v>1217885</v>
      </c>
    </row>
    <row r="14" spans="1:9">
      <c r="A14" s="879">
        <v>7</v>
      </c>
      <c r="B14" s="880" t="s">
        <v>295</v>
      </c>
      <c r="C14" s="881"/>
      <c r="D14" s="881"/>
      <c r="E14" s="881">
        <v>76731</v>
      </c>
      <c r="F14" s="881"/>
      <c r="G14" s="885">
        <v>76731</v>
      </c>
    </row>
    <row r="15" spans="1:9">
      <c r="A15" s="882">
        <v>8</v>
      </c>
      <c r="B15" s="883" t="s">
        <v>296</v>
      </c>
      <c r="C15" s="884"/>
      <c r="D15" s="884"/>
      <c r="E15" s="884">
        <v>165776</v>
      </c>
      <c r="F15" s="884"/>
      <c r="G15" s="885">
        <v>165776</v>
      </c>
    </row>
    <row r="16" spans="1:9">
      <c r="A16" s="879">
        <v>9</v>
      </c>
      <c r="B16" s="880" t="s">
        <v>241</v>
      </c>
      <c r="C16" s="881"/>
      <c r="D16" s="881"/>
      <c r="E16" s="881">
        <v>353219</v>
      </c>
      <c r="F16" s="881"/>
      <c r="G16" s="885">
        <v>353219</v>
      </c>
    </row>
    <row r="17" spans="1:7">
      <c r="A17" s="882">
        <v>10</v>
      </c>
      <c r="B17" s="883" t="s">
        <v>308</v>
      </c>
      <c r="C17" s="884"/>
      <c r="D17" s="884"/>
      <c r="E17" s="884">
        <v>9274</v>
      </c>
      <c r="F17" s="884"/>
      <c r="G17" s="885">
        <v>9274</v>
      </c>
    </row>
    <row r="18" spans="1:7">
      <c r="A18" s="879">
        <v>11</v>
      </c>
      <c r="B18" s="880" t="s">
        <v>242</v>
      </c>
      <c r="C18" s="881"/>
      <c r="D18" s="881"/>
      <c r="E18" s="881">
        <v>157405</v>
      </c>
      <c r="F18" s="881">
        <v>84092</v>
      </c>
      <c r="G18" s="885">
        <v>241497</v>
      </c>
    </row>
    <row r="19" spans="1:7">
      <c r="A19" s="882">
        <v>12</v>
      </c>
      <c r="B19" s="883" t="s">
        <v>304</v>
      </c>
      <c r="C19" s="884"/>
      <c r="D19" s="884"/>
      <c r="E19" s="884">
        <v>5610</v>
      </c>
      <c r="F19" s="884"/>
      <c r="G19" s="885">
        <v>5610</v>
      </c>
    </row>
    <row r="20" spans="1:7">
      <c r="A20" s="879">
        <v>13</v>
      </c>
      <c r="B20" s="880" t="s">
        <v>281</v>
      </c>
      <c r="C20" s="881"/>
      <c r="D20" s="881"/>
      <c r="E20" s="881">
        <v>41532</v>
      </c>
      <c r="F20" s="881"/>
      <c r="G20" s="885">
        <v>41532</v>
      </c>
    </row>
    <row r="21" spans="1:7">
      <c r="A21" s="882">
        <v>14</v>
      </c>
      <c r="B21" s="883" t="s">
        <v>280</v>
      </c>
      <c r="C21" s="884"/>
      <c r="D21" s="884"/>
      <c r="E21" s="884">
        <v>806355</v>
      </c>
      <c r="F21" s="884"/>
      <c r="G21" s="885">
        <v>806355</v>
      </c>
    </row>
    <row r="22" spans="1:7">
      <c r="A22" s="879">
        <v>15</v>
      </c>
      <c r="B22" s="880" t="s">
        <v>243</v>
      </c>
      <c r="C22" s="881"/>
      <c r="D22" s="881"/>
      <c r="E22" s="881">
        <v>39307</v>
      </c>
      <c r="F22" s="881">
        <v>3792</v>
      </c>
      <c r="G22" s="885">
        <v>43099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5220</v>
      </c>
      <c r="G23" s="885">
        <v>5220</v>
      </c>
    </row>
    <row r="24" spans="1:7">
      <c r="A24" s="879">
        <v>17</v>
      </c>
      <c r="B24" s="880" t="s">
        <v>276</v>
      </c>
      <c r="C24" s="881">
        <v>62612</v>
      </c>
      <c r="D24" s="881"/>
      <c r="E24" s="881">
        <v>55233</v>
      </c>
      <c r="F24" s="881"/>
      <c r="G24" s="885">
        <v>117845</v>
      </c>
    </row>
    <row r="25" spans="1:7">
      <c r="A25" s="882">
        <v>18</v>
      </c>
      <c r="B25" s="883" t="s">
        <v>245</v>
      </c>
      <c r="C25" s="884"/>
      <c r="D25" s="884"/>
      <c r="E25" s="884">
        <v>19175</v>
      </c>
      <c r="F25" s="884"/>
      <c r="G25" s="885">
        <v>19175</v>
      </c>
    </row>
    <row r="26" spans="1:7">
      <c r="A26" s="879">
        <v>19</v>
      </c>
      <c r="B26" s="880" t="s">
        <v>246</v>
      </c>
      <c r="C26" s="881"/>
      <c r="D26" s="881"/>
      <c r="E26" s="881">
        <v>983500</v>
      </c>
      <c r="F26" s="881">
        <v>4038</v>
      </c>
      <c r="G26" s="885">
        <v>987538</v>
      </c>
    </row>
    <row r="27" spans="1:7">
      <c r="A27" s="882">
        <v>20</v>
      </c>
      <c r="B27" s="883" t="s">
        <v>247</v>
      </c>
      <c r="C27" s="884"/>
      <c r="D27" s="884"/>
      <c r="E27" s="884">
        <v>269822</v>
      </c>
      <c r="F27" s="884">
        <v>5833</v>
      </c>
      <c r="G27" s="885">
        <v>275655</v>
      </c>
    </row>
    <row r="28" spans="1:7">
      <c r="A28" s="879">
        <v>21</v>
      </c>
      <c r="B28" s="880" t="s">
        <v>297</v>
      </c>
      <c r="C28" s="881"/>
      <c r="D28" s="881"/>
      <c r="E28" s="881">
        <v>72866</v>
      </c>
      <c r="F28" s="881"/>
      <c r="G28" s="885">
        <v>72866</v>
      </c>
    </row>
    <row r="29" spans="1:7">
      <c r="A29" s="882">
        <v>22</v>
      </c>
      <c r="B29" s="883" t="s">
        <v>261</v>
      </c>
      <c r="C29" s="884"/>
      <c r="D29" s="884"/>
      <c r="E29" s="884">
        <v>1119795</v>
      </c>
      <c r="F29" s="884">
        <v>979</v>
      </c>
      <c r="G29" s="885">
        <v>1120774</v>
      </c>
    </row>
    <row r="30" spans="1:7">
      <c r="A30" s="879">
        <v>23</v>
      </c>
      <c r="B30" s="880" t="s">
        <v>305</v>
      </c>
      <c r="C30" s="881"/>
      <c r="D30" s="881"/>
      <c r="E30" s="881">
        <v>121</v>
      </c>
      <c r="F30" s="881"/>
      <c r="G30" s="885">
        <v>121</v>
      </c>
    </row>
    <row r="31" spans="1:7">
      <c r="A31" s="882">
        <v>24</v>
      </c>
      <c r="B31" s="883" t="s">
        <v>250</v>
      </c>
      <c r="C31" s="884"/>
      <c r="D31" s="884"/>
      <c r="E31" s="884">
        <v>59653</v>
      </c>
      <c r="F31" s="884"/>
      <c r="G31" s="885">
        <v>59653</v>
      </c>
    </row>
    <row r="32" spans="1:7">
      <c r="A32" s="879">
        <v>25</v>
      </c>
      <c r="B32" s="880" t="s">
        <v>277</v>
      </c>
      <c r="C32" s="881">
        <v>49062</v>
      </c>
      <c r="D32" s="881"/>
      <c r="E32" s="881">
        <v>49845</v>
      </c>
      <c r="F32" s="881"/>
      <c r="G32" s="885">
        <v>98907</v>
      </c>
    </row>
    <row r="33" spans="1:7">
      <c r="A33" s="882">
        <v>26</v>
      </c>
      <c r="B33" s="883" t="s">
        <v>251</v>
      </c>
      <c r="C33" s="884">
        <v>1144</v>
      </c>
      <c r="D33" s="884"/>
      <c r="E33" s="884"/>
      <c r="F33" s="884"/>
      <c r="G33" s="885">
        <v>1144</v>
      </c>
    </row>
    <row r="34" spans="1:7">
      <c r="A34" s="879">
        <v>27</v>
      </c>
      <c r="B34" s="880" t="s">
        <v>292</v>
      </c>
      <c r="C34" s="881"/>
      <c r="D34" s="881"/>
      <c r="E34" s="881">
        <v>87472</v>
      </c>
      <c r="F34" s="881"/>
      <c r="G34" s="885">
        <v>87472</v>
      </c>
    </row>
    <row r="35" spans="1:7">
      <c r="A35" s="882">
        <v>28</v>
      </c>
      <c r="B35" s="883" t="s">
        <v>252</v>
      </c>
      <c r="C35" s="884"/>
      <c r="D35" s="884"/>
      <c r="E35" s="884">
        <v>436553</v>
      </c>
      <c r="F35" s="884">
        <v>8058</v>
      </c>
      <c r="G35" s="885">
        <v>444611</v>
      </c>
    </row>
    <row r="36" spans="1:7">
      <c r="A36" s="879">
        <v>29</v>
      </c>
      <c r="B36" s="880" t="s">
        <v>278</v>
      </c>
      <c r="C36" s="881"/>
      <c r="D36" s="881"/>
      <c r="E36" s="881">
        <v>85420</v>
      </c>
      <c r="F36" s="881"/>
      <c r="G36" s="885">
        <v>85420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91</v>
      </c>
      <c r="G37" s="885">
        <v>91</v>
      </c>
    </row>
    <row r="38" spans="1:7">
      <c r="A38" s="879">
        <v>31</v>
      </c>
      <c r="B38" s="880" t="s">
        <v>253</v>
      </c>
      <c r="C38" s="881"/>
      <c r="D38" s="881"/>
      <c r="E38" s="881">
        <v>76692</v>
      </c>
      <c r="F38" s="881"/>
      <c r="G38" s="885">
        <v>76692</v>
      </c>
    </row>
    <row r="39" spans="1:7">
      <c r="A39" s="882">
        <v>32</v>
      </c>
      <c r="B39" s="883" t="s">
        <v>299</v>
      </c>
      <c r="C39" s="884"/>
      <c r="D39" s="884"/>
      <c r="E39" s="884">
        <v>286138</v>
      </c>
      <c r="F39" s="884"/>
      <c r="G39" s="885">
        <v>286138</v>
      </c>
    </row>
    <row r="40" spans="1:7">
      <c r="A40" s="879">
        <v>33</v>
      </c>
      <c r="B40" s="880" t="s">
        <v>254</v>
      </c>
      <c r="C40" s="881"/>
      <c r="D40" s="881"/>
      <c r="E40" s="881">
        <v>149786</v>
      </c>
      <c r="F40" s="881">
        <v>45282</v>
      </c>
      <c r="G40" s="885">
        <v>195068</v>
      </c>
    </row>
    <row r="41" spans="1:7">
      <c r="A41" s="882">
        <v>34</v>
      </c>
      <c r="B41" s="883" t="s">
        <v>255</v>
      </c>
      <c r="C41" s="884"/>
      <c r="D41" s="884"/>
      <c r="E41" s="884">
        <v>385957</v>
      </c>
      <c r="F41" s="884"/>
      <c r="G41" s="885">
        <v>385957</v>
      </c>
    </row>
    <row r="42" spans="1:7">
      <c r="A42" s="879">
        <v>35</v>
      </c>
      <c r="B42" s="880" t="s">
        <v>256</v>
      </c>
      <c r="C42" s="881"/>
      <c r="D42" s="881"/>
      <c r="E42" s="881">
        <v>178124</v>
      </c>
      <c r="F42" s="881"/>
      <c r="G42" s="885">
        <v>178124</v>
      </c>
    </row>
    <row r="43" spans="1:7">
      <c r="A43" s="882">
        <v>36</v>
      </c>
      <c r="B43" s="883" t="s">
        <v>257</v>
      </c>
      <c r="C43" s="884"/>
      <c r="D43" s="884"/>
      <c r="E43" s="884">
        <v>242464</v>
      </c>
      <c r="F43" s="884"/>
      <c r="G43" s="885">
        <v>242464</v>
      </c>
    </row>
    <row r="44" spans="1:7">
      <c r="A44" s="879">
        <v>37</v>
      </c>
      <c r="B44" s="880" t="s">
        <v>258</v>
      </c>
      <c r="C44" s="881"/>
      <c r="D44" s="887"/>
      <c r="E44" s="881">
        <v>9319</v>
      </c>
      <c r="F44" s="881"/>
      <c r="G44" s="885">
        <v>9319</v>
      </c>
    </row>
    <row r="45" spans="1:7">
      <c r="A45" s="888">
        <v>38</v>
      </c>
      <c r="B45" s="883" t="s">
        <v>259</v>
      </c>
      <c r="C45" s="884"/>
      <c r="D45" s="884"/>
      <c r="E45" s="883">
        <v>53207</v>
      </c>
      <c r="F45" s="884"/>
      <c r="G45" s="885">
        <v>53207</v>
      </c>
    </row>
    <row r="46" spans="1:7">
      <c r="A46" s="879">
        <v>39</v>
      </c>
      <c r="B46" s="880" t="s">
        <v>260</v>
      </c>
      <c r="C46" s="881">
        <v>2037182</v>
      </c>
      <c r="D46" s="887">
        <v>381970</v>
      </c>
      <c r="E46" s="881">
        <v>206535</v>
      </c>
      <c r="F46" s="881">
        <v>108313</v>
      </c>
      <c r="G46" s="885">
        <v>2734000</v>
      </c>
    </row>
    <row r="47" spans="1:7">
      <c r="A47" s="888"/>
      <c r="B47" s="889"/>
      <c r="C47" s="889"/>
      <c r="D47" s="889"/>
      <c r="E47" s="889"/>
      <c r="F47" s="889"/>
      <c r="G47" s="885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8140133</v>
      </c>
      <c r="D49" s="890">
        <v>381970</v>
      </c>
      <c r="E49" s="890">
        <v>16618085</v>
      </c>
      <c r="F49" s="890">
        <v>1226910</v>
      </c>
      <c r="G49" s="891">
        <v>26367098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Лист134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5249793</v>
      </c>
      <c r="D8" s="881"/>
      <c r="E8" s="881">
        <v>7306865</v>
      </c>
      <c r="F8" s="881">
        <v>449121</v>
      </c>
      <c r="G8" s="878">
        <v>13005779</v>
      </c>
    </row>
    <row r="9" spans="1:9">
      <c r="A9" s="882">
        <v>2</v>
      </c>
      <c r="B9" s="883" t="s">
        <v>234</v>
      </c>
      <c r="C9" s="884">
        <v>456377</v>
      </c>
      <c r="D9" s="884"/>
      <c r="E9" s="884">
        <v>383992</v>
      </c>
      <c r="F9" s="884">
        <v>6127</v>
      </c>
      <c r="G9" s="885">
        <v>846496</v>
      </c>
    </row>
    <row r="10" spans="1:9">
      <c r="A10" s="879">
        <v>3</v>
      </c>
      <c r="B10" s="880" t="s">
        <v>235</v>
      </c>
      <c r="C10" s="881"/>
      <c r="D10" s="881"/>
      <c r="E10" s="881">
        <v>183120</v>
      </c>
      <c r="F10" s="881">
        <v>44016</v>
      </c>
      <c r="G10" s="878">
        <v>227136</v>
      </c>
    </row>
    <row r="11" spans="1:9">
      <c r="A11" s="882">
        <v>4</v>
      </c>
      <c r="B11" s="883" t="s">
        <v>236</v>
      </c>
      <c r="C11" s="884"/>
      <c r="D11" s="884"/>
      <c r="E11" s="884">
        <v>51275</v>
      </c>
      <c r="F11" s="884">
        <v>5244</v>
      </c>
      <c r="G11" s="885">
        <v>56519</v>
      </c>
      <c r="I11" s="886"/>
    </row>
    <row r="12" spans="1:9">
      <c r="A12" s="879">
        <v>5</v>
      </c>
      <c r="B12" s="880" t="s">
        <v>237</v>
      </c>
      <c r="C12" s="881">
        <v>1240650</v>
      </c>
      <c r="D12" s="881"/>
      <c r="E12" s="881">
        <v>1720088</v>
      </c>
      <c r="F12" s="881">
        <v>100758</v>
      </c>
      <c r="G12" s="878">
        <v>3061496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919970</v>
      </c>
      <c r="F13" s="884">
        <v>386446</v>
      </c>
      <c r="G13" s="885">
        <v>1306416</v>
      </c>
    </row>
    <row r="14" spans="1:9">
      <c r="A14" s="879">
        <v>7</v>
      </c>
      <c r="B14" s="880" t="s">
        <v>295</v>
      </c>
      <c r="C14" s="881"/>
      <c r="D14" s="881"/>
      <c r="E14" s="881">
        <v>79161</v>
      </c>
      <c r="F14" s="881"/>
      <c r="G14" s="878">
        <v>79161</v>
      </c>
    </row>
    <row r="15" spans="1:9">
      <c r="A15" s="882">
        <v>8</v>
      </c>
      <c r="B15" s="883" t="s">
        <v>296</v>
      </c>
      <c r="C15" s="884"/>
      <c r="D15" s="884"/>
      <c r="E15" s="884">
        <v>153223</v>
      </c>
      <c r="F15" s="884"/>
      <c r="G15" s="885">
        <v>153223</v>
      </c>
    </row>
    <row r="16" spans="1:9">
      <c r="A16" s="879">
        <v>9</v>
      </c>
      <c r="B16" s="880" t="s">
        <v>241</v>
      </c>
      <c r="C16" s="881"/>
      <c r="D16" s="881"/>
      <c r="E16" s="881">
        <v>304330</v>
      </c>
      <c r="F16" s="881"/>
      <c r="G16" s="878">
        <v>304330</v>
      </c>
    </row>
    <row r="17" spans="1:7">
      <c r="A17" s="882">
        <v>10</v>
      </c>
      <c r="B17" s="883" t="s">
        <v>308</v>
      </c>
      <c r="C17" s="884"/>
      <c r="D17" s="884"/>
      <c r="E17" s="884">
        <v>4251</v>
      </c>
      <c r="F17" s="884"/>
      <c r="G17" s="885">
        <v>4251</v>
      </c>
    </row>
    <row r="18" spans="1:7">
      <c r="A18" s="879">
        <v>11</v>
      </c>
      <c r="B18" s="880" t="s">
        <v>242</v>
      </c>
      <c r="C18" s="881"/>
      <c r="D18" s="881"/>
      <c r="E18" s="881">
        <v>123415</v>
      </c>
      <c r="F18" s="881">
        <v>118873</v>
      </c>
      <c r="G18" s="878">
        <v>242288</v>
      </c>
    </row>
    <row r="19" spans="1:7">
      <c r="A19" s="882">
        <v>12</v>
      </c>
      <c r="B19" s="883" t="s">
        <v>304</v>
      </c>
      <c r="C19" s="884"/>
      <c r="D19" s="884"/>
      <c r="E19" s="884">
        <v>8600</v>
      </c>
      <c r="F19" s="884"/>
      <c r="G19" s="885">
        <v>8600</v>
      </c>
    </row>
    <row r="20" spans="1:7">
      <c r="A20" s="879">
        <v>13</v>
      </c>
      <c r="B20" s="880" t="s">
        <v>281</v>
      </c>
      <c r="C20" s="881"/>
      <c r="D20" s="881"/>
      <c r="E20" s="881">
        <v>17940</v>
      </c>
      <c r="F20" s="881"/>
      <c r="G20" s="878">
        <v>17940</v>
      </c>
    </row>
    <row r="21" spans="1:7">
      <c r="A21" s="882">
        <v>14</v>
      </c>
      <c r="B21" s="883" t="s">
        <v>280</v>
      </c>
      <c r="C21" s="884"/>
      <c r="D21" s="884"/>
      <c r="E21" s="884">
        <v>822242</v>
      </c>
      <c r="F21" s="884"/>
      <c r="G21" s="885">
        <v>822242</v>
      </c>
    </row>
    <row r="22" spans="1:7">
      <c r="A22" s="879">
        <v>15</v>
      </c>
      <c r="B22" s="880" t="s">
        <v>243</v>
      </c>
      <c r="C22" s="881"/>
      <c r="D22" s="881"/>
      <c r="E22" s="881">
        <v>48590</v>
      </c>
      <c r="F22" s="881">
        <v>3726</v>
      </c>
      <c r="G22" s="878">
        <v>52316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7800</v>
      </c>
      <c r="G23" s="885">
        <v>7800</v>
      </c>
    </row>
    <row r="24" spans="1:7">
      <c r="A24" s="879">
        <v>17</v>
      </c>
      <c r="B24" s="880" t="s">
        <v>276</v>
      </c>
      <c r="C24" s="881">
        <v>74316</v>
      </c>
      <c r="D24" s="881"/>
      <c r="E24" s="881">
        <v>58724</v>
      </c>
      <c r="F24" s="881"/>
      <c r="G24" s="878">
        <v>133040</v>
      </c>
    </row>
    <row r="25" spans="1:7">
      <c r="A25" s="882">
        <v>18</v>
      </c>
      <c r="B25" s="883" t="s">
        <v>245</v>
      </c>
      <c r="C25" s="884"/>
      <c r="D25" s="884"/>
      <c r="E25" s="884">
        <v>22474</v>
      </c>
      <c r="F25" s="884"/>
      <c r="G25" s="885">
        <v>22474</v>
      </c>
    </row>
    <row r="26" spans="1:7">
      <c r="A26" s="879">
        <v>19</v>
      </c>
      <c r="B26" s="880" t="s">
        <v>246</v>
      </c>
      <c r="C26" s="881"/>
      <c r="D26" s="881"/>
      <c r="E26" s="881">
        <v>1050457</v>
      </c>
      <c r="F26" s="881">
        <v>5114</v>
      </c>
      <c r="G26" s="878">
        <v>1055571</v>
      </c>
    </row>
    <row r="27" spans="1:7">
      <c r="A27" s="882">
        <v>20</v>
      </c>
      <c r="B27" s="883" t="s">
        <v>247</v>
      </c>
      <c r="C27" s="884"/>
      <c r="D27" s="884"/>
      <c r="E27" s="884">
        <v>282376</v>
      </c>
      <c r="F27" s="884">
        <v>5432</v>
      </c>
      <c r="G27" s="885">
        <v>287808</v>
      </c>
    </row>
    <row r="28" spans="1:7">
      <c r="A28" s="879">
        <v>21</v>
      </c>
      <c r="B28" s="880" t="s">
        <v>297</v>
      </c>
      <c r="C28" s="881"/>
      <c r="D28" s="881"/>
      <c r="E28" s="881">
        <v>61830</v>
      </c>
      <c r="F28" s="881"/>
      <c r="G28" s="878">
        <v>61830</v>
      </c>
    </row>
    <row r="29" spans="1:7">
      <c r="A29" s="882">
        <v>22</v>
      </c>
      <c r="B29" s="883" t="s">
        <v>261</v>
      </c>
      <c r="C29" s="884"/>
      <c r="D29" s="884"/>
      <c r="E29" s="884">
        <v>1241643</v>
      </c>
      <c r="F29" s="884">
        <v>1239</v>
      </c>
      <c r="G29" s="885">
        <v>1242882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59819</v>
      </c>
      <c r="F31" s="884"/>
      <c r="G31" s="885">
        <v>59819</v>
      </c>
    </row>
    <row r="32" spans="1:7">
      <c r="A32" s="879">
        <v>25</v>
      </c>
      <c r="B32" s="880" t="s">
        <v>277</v>
      </c>
      <c r="C32" s="881">
        <v>57791</v>
      </c>
      <c r="D32" s="881"/>
      <c r="E32" s="881">
        <v>114205</v>
      </c>
      <c r="F32" s="881"/>
      <c r="G32" s="878">
        <v>171996</v>
      </c>
    </row>
    <row r="33" spans="1:7">
      <c r="A33" s="882">
        <v>26</v>
      </c>
      <c r="B33" s="883" t="s">
        <v>251</v>
      </c>
      <c r="C33" s="884">
        <v>5880</v>
      </c>
      <c r="D33" s="884"/>
      <c r="E33" s="884"/>
      <c r="F33" s="884"/>
      <c r="G33" s="885">
        <v>5880</v>
      </c>
    </row>
    <row r="34" spans="1:7">
      <c r="A34" s="879">
        <v>27</v>
      </c>
      <c r="B34" s="880" t="s">
        <v>292</v>
      </c>
      <c r="C34" s="881"/>
      <c r="D34" s="881"/>
      <c r="E34" s="881">
        <v>95758</v>
      </c>
      <c r="F34" s="881"/>
      <c r="G34" s="878">
        <v>95758</v>
      </c>
    </row>
    <row r="35" spans="1:7">
      <c r="A35" s="882">
        <v>28</v>
      </c>
      <c r="B35" s="883" t="s">
        <v>252</v>
      </c>
      <c r="C35" s="884"/>
      <c r="D35" s="884"/>
      <c r="E35" s="884">
        <v>564081</v>
      </c>
      <c r="F35" s="884">
        <v>11805</v>
      </c>
      <c r="G35" s="885">
        <v>575886</v>
      </c>
    </row>
    <row r="36" spans="1:7">
      <c r="A36" s="879">
        <v>29</v>
      </c>
      <c r="B36" s="880" t="s">
        <v>278</v>
      </c>
      <c r="C36" s="881"/>
      <c r="D36" s="881"/>
      <c r="E36" s="881">
        <v>188720</v>
      </c>
      <c r="F36" s="881"/>
      <c r="G36" s="878">
        <v>188720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327</v>
      </c>
      <c r="G37" s="885">
        <v>327</v>
      </c>
    </row>
    <row r="38" spans="1:7">
      <c r="A38" s="879">
        <v>31</v>
      </c>
      <c r="B38" s="880" t="s">
        <v>253</v>
      </c>
      <c r="C38" s="881"/>
      <c r="D38" s="881"/>
      <c r="E38" s="881">
        <v>124743</v>
      </c>
      <c r="F38" s="881"/>
      <c r="G38" s="878">
        <v>124743</v>
      </c>
    </row>
    <row r="39" spans="1:7">
      <c r="A39" s="882">
        <v>32</v>
      </c>
      <c r="B39" s="883" t="s">
        <v>299</v>
      </c>
      <c r="C39" s="884"/>
      <c r="D39" s="884"/>
      <c r="E39" s="884">
        <v>299614</v>
      </c>
      <c r="F39" s="884"/>
      <c r="G39" s="885">
        <v>299614</v>
      </c>
    </row>
    <row r="40" spans="1:7">
      <c r="A40" s="879">
        <v>33</v>
      </c>
      <c r="B40" s="880" t="s">
        <v>254</v>
      </c>
      <c r="C40" s="881"/>
      <c r="D40" s="881"/>
      <c r="E40" s="881">
        <v>151856</v>
      </c>
      <c r="F40" s="881">
        <v>40538</v>
      </c>
      <c r="G40" s="878">
        <v>192394</v>
      </c>
    </row>
    <row r="41" spans="1:7">
      <c r="A41" s="882">
        <v>34</v>
      </c>
      <c r="B41" s="883" t="s">
        <v>255</v>
      </c>
      <c r="C41" s="884"/>
      <c r="D41" s="884"/>
      <c r="E41" s="884">
        <v>450274</v>
      </c>
      <c r="F41" s="884"/>
      <c r="G41" s="885">
        <v>450274</v>
      </c>
    </row>
    <row r="42" spans="1:7">
      <c r="A42" s="879">
        <v>35</v>
      </c>
      <c r="B42" s="880" t="s">
        <v>256</v>
      </c>
      <c r="C42" s="881"/>
      <c r="D42" s="881"/>
      <c r="E42" s="881">
        <v>183852</v>
      </c>
      <c r="F42" s="881"/>
      <c r="G42" s="878">
        <v>183852</v>
      </c>
    </row>
    <row r="43" spans="1:7">
      <c r="A43" s="882">
        <v>36</v>
      </c>
      <c r="B43" s="883" t="s">
        <v>257</v>
      </c>
      <c r="C43" s="884"/>
      <c r="D43" s="884"/>
      <c r="E43" s="884">
        <v>218741</v>
      </c>
      <c r="F43" s="884"/>
      <c r="G43" s="885">
        <v>218741</v>
      </c>
    </row>
    <row r="44" spans="1:7">
      <c r="A44" s="879">
        <v>37</v>
      </c>
      <c r="B44" s="880" t="s">
        <v>258</v>
      </c>
      <c r="C44" s="881"/>
      <c r="D44" s="887"/>
      <c r="E44" s="881">
        <v>12126</v>
      </c>
      <c r="F44" s="881"/>
      <c r="G44" s="878">
        <v>12126</v>
      </c>
    </row>
    <row r="45" spans="1:7">
      <c r="A45" s="888">
        <v>38</v>
      </c>
      <c r="B45" s="883" t="s">
        <v>259</v>
      </c>
      <c r="C45" s="884"/>
      <c r="D45" s="884"/>
      <c r="E45" s="883">
        <v>54952</v>
      </c>
      <c r="F45" s="884"/>
      <c r="G45" s="885">
        <v>54952</v>
      </c>
    </row>
    <row r="46" spans="1:7">
      <c r="A46" s="879">
        <v>39</v>
      </c>
      <c r="B46" s="880" t="s">
        <v>260</v>
      </c>
      <c r="C46" s="881">
        <v>2226252</v>
      </c>
      <c r="D46" s="887">
        <v>370728</v>
      </c>
      <c r="E46" s="881">
        <v>195183</v>
      </c>
      <c r="F46" s="881">
        <v>78910</v>
      </c>
      <c r="G46" s="878">
        <v>2871073</v>
      </c>
    </row>
    <row r="47" spans="1:7">
      <c r="A47" s="888"/>
      <c r="B47" s="889" t="s">
        <v>313</v>
      </c>
      <c r="C47" s="889">
        <v>162498</v>
      </c>
      <c r="D47" s="889"/>
      <c r="E47" s="889"/>
      <c r="F47" s="889"/>
      <c r="G47" s="900">
        <v>162498</v>
      </c>
    </row>
    <row r="48" spans="1:7">
      <c r="A48" s="879"/>
      <c r="B48" s="881"/>
      <c r="C48" s="881"/>
      <c r="D48" s="881"/>
      <c r="E48" s="881"/>
      <c r="F48" s="881"/>
      <c r="G48" s="881"/>
    </row>
    <row r="49" spans="1:7">
      <c r="A49" s="890"/>
      <c r="B49" s="890" t="s">
        <v>21</v>
      </c>
      <c r="C49" s="891">
        <v>9473557</v>
      </c>
      <c r="D49" s="891">
        <v>370728</v>
      </c>
      <c r="E49" s="891">
        <v>17558490</v>
      </c>
      <c r="F49" s="891">
        <v>1265476</v>
      </c>
      <c r="G49" s="891">
        <v>28668251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Лист135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314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4815373</v>
      </c>
      <c r="D8" s="881"/>
      <c r="E8" s="881">
        <v>8148076</v>
      </c>
      <c r="F8" s="881">
        <v>458699</v>
      </c>
      <c r="G8" s="878">
        <v>13422148</v>
      </c>
    </row>
    <row r="9" spans="1:9">
      <c r="A9" s="882">
        <v>2</v>
      </c>
      <c r="B9" s="883" t="s">
        <v>234</v>
      </c>
      <c r="C9" s="884">
        <v>523043</v>
      </c>
      <c r="D9" s="884"/>
      <c r="E9" s="884">
        <v>373992</v>
      </c>
      <c r="F9" s="884">
        <v>6041</v>
      </c>
      <c r="G9" s="885">
        <v>903076</v>
      </c>
    </row>
    <row r="10" spans="1:9">
      <c r="A10" s="879">
        <v>3</v>
      </c>
      <c r="B10" s="880" t="s">
        <v>235</v>
      </c>
      <c r="C10" s="881"/>
      <c r="D10" s="881"/>
      <c r="E10" s="881">
        <v>150280</v>
      </c>
      <c r="F10" s="881">
        <v>52125</v>
      </c>
      <c r="G10" s="878">
        <v>202405</v>
      </c>
    </row>
    <row r="11" spans="1:9">
      <c r="A11" s="882">
        <v>4</v>
      </c>
      <c r="B11" s="883" t="s">
        <v>236</v>
      </c>
      <c r="C11" s="884"/>
      <c r="D11" s="884"/>
      <c r="E11" s="884">
        <v>101963</v>
      </c>
      <c r="F11" s="884">
        <v>5796</v>
      </c>
      <c r="G11" s="885">
        <v>107759</v>
      </c>
      <c r="I11" s="886"/>
    </row>
    <row r="12" spans="1:9">
      <c r="A12" s="879">
        <v>5</v>
      </c>
      <c r="B12" s="880" t="s">
        <v>237</v>
      </c>
      <c r="C12" s="881">
        <v>1341073</v>
      </c>
      <c r="D12" s="881"/>
      <c r="E12" s="881">
        <v>2027160</v>
      </c>
      <c r="F12" s="881">
        <v>93573</v>
      </c>
      <c r="G12" s="878">
        <v>3461806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932766</v>
      </c>
      <c r="F13" s="884">
        <v>451222</v>
      </c>
      <c r="G13" s="885">
        <v>1383988</v>
      </c>
    </row>
    <row r="14" spans="1:9">
      <c r="A14" s="879">
        <v>7</v>
      </c>
      <c r="B14" s="880" t="s">
        <v>295</v>
      </c>
      <c r="C14" s="881"/>
      <c r="D14" s="881"/>
      <c r="E14" s="881">
        <v>89731</v>
      </c>
      <c r="F14" s="881"/>
      <c r="G14" s="878">
        <v>89731</v>
      </c>
    </row>
    <row r="15" spans="1:9">
      <c r="A15" s="882">
        <v>8</v>
      </c>
      <c r="B15" s="883" t="s">
        <v>296</v>
      </c>
      <c r="C15" s="884"/>
      <c r="D15" s="884"/>
      <c r="E15" s="884">
        <v>171474</v>
      </c>
      <c r="F15" s="884"/>
      <c r="G15" s="885">
        <v>171474</v>
      </c>
    </row>
    <row r="16" spans="1:9">
      <c r="A16" s="879">
        <v>9</v>
      </c>
      <c r="B16" s="880" t="s">
        <v>241</v>
      </c>
      <c r="C16" s="881"/>
      <c r="D16" s="881"/>
      <c r="E16" s="881">
        <v>352372</v>
      </c>
      <c r="F16" s="881"/>
      <c r="G16" s="878">
        <v>352372</v>
      </c>
    </row>
    <row r="17" spans="1:7">
      <c r="A17" s="882">
        <v>10</v>
      </c>
      <c r="B17" s="883" t="s">
        <v>308</v>
      </c>
      <c r="C17" s="884"/>
      <c r="D17" s="884"/>
      <c r="E17" s="884">
        <v>11104</v>
      </c>
      <c r="F17" s="884"/>
      <c r="G17" s="885">
        <v>11104</v>
      </c>
    </row>
    <row r="18" spans="1:7">
      <c r="A18" s="879">
        <v>11</v>
      </c>
      <c r="B18" s="880" t="s">
        <v>242</v>
      </c>
      <c r="C18" s="881"/>
      <c r="D18" s="881"/>
      <c r="E18" s="881">
        <v>121255</v>
      </c>
      <c r="F18" s="881">
        <v>131859</v>
      </c>
      <c r="G18" s="878">
        <v>253114</v>
      </c>
    </row>
    <row r="19" spans="1:7">
      <c r="A19" s="882">
        <v>12</v>
      </c>
      <c r="B19" s="883" t="s">
        <v>304</v>
      </c>
      <c r="C19" s="884"/>
      <c r="D19" s="884"/>
      <c r="E19" s="884">
        <v>11293</v>
      </c>
      <c r="F19" s="884"/>
      <c r="G19" s="885">
        <v>11293</v>
      </c>
    </row>
    <row r="20" spans="1:7">
      <c r="A20" s="879">
        <v>13</v>
      </c>
      <c r="B20" s="880" t="s">
        <v>281</v>
      </c>
      <c r="C20" s="881"/>
      <c r="D20" s="881"/>
      <c r="E20" s="881">
        <v>104</v>
      </c>
      <c r="F20" s="881"/>
      <c r="G20" s="878">
        <v>104</v>
      </c>
    </row>
    <row r="21" spans="1:7">
      <c r="A21" s="882">
        <v>14</v>
      </c>
      <c r="B21" s="883" t="s">
        <v>280</v>
      </c>
      <c r="C21" s="884"/>
      <c r="D21" s="884"/>
      <c r="E21" s="884">
        <v>801208</v>
      </c>
      <c r="F21" s="884"/>
      <c r="G21" s="885">
        <v>801208</v>
      </c>
    </row>
    <row r="22" spans="1:7">
      <c r="A22" s="879">
        <v>15</v>
      </c>
      <c r="B22" s="880" t="s">
        <v>243</v>
      </c>
      <c r="C22" s="881"/>
      <c r="D22" s="881"/>
      <c r="E22" s="881">
        <v>56902</v>
      </c>
      <c r="F22" s="881">
        <v>5045</v>
      </c>
      <c r="G22" s="878">
        <v>61947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6180</v>
      </c>
      <c r="G23" s="885">
        <v>6180</v>
      </c>
    </row>
    <row r="24" spans="1:7">
      <c r="A24" s="879">
        <v>17</v>
      </c>
      <c r="B24" s="880" t="s">
        <v>276</v>
      </c>
      <c r="C24" s="881">
        <v>79162</v>
      </c>
      <c r="D24" s="881"/>
      <c r="E24" s="881">
        <v>54762</v>
      </c>
      <c r="F24" s="881"/>
      <c r="G24" s="878">
        <v>133924</v>
      </c>
    </row>
    <row r="25" spans="1:7">
      <c r="A25" s="882">
        <v>18</v>
      </c>
      <c r="B25" s="883" t="s">
        <v>245</v>
      </c>
      <c r="C25" s="884"/>
      <c r="D25" s="884"/>
      <c r="E25" s="884">
        <v>21363</v>
      </c>
      <c r="F25" s="884"/>
      <c r="G25" s="885">
        <v>21363</v>
      </c>
    </row>
    <row r="26" spans="1:7">
      <c r="A26" s="879">
        <v>19</v>
      </c>
      <c r="B26" s="880" t="s">
        <v>246</v>
      </c>
      <c r="C26" s="881"/>
      <c r="D26" s="881"/>
      <c r="E26" s="881">
        <v>1151987</v>
      </c>
      <c r="F26" s="881">
        <v>6019</v>
      </c>
      <c r="G26" s="878">
        <v>1158006</v>
      </c>
    </row>
    <row r="27" spans="1:7">
      <c r="A27" s="882">
        <v>20</v>
      </c>
      <c r="B27" s="883" t="s">
        <v>247</v>
      </c>
      <c r="C27" s="884"/>
      <c r="D27" s="884"/>
      <c r="E27" s="884">
        <v>346258</v>
      </c>
      <c r="F27" s="884">
        <v>4475</v>
      </c>
      <c r="G27" s="885">
        <v>350733</v>
      </c>
    </row>
    <row r="28" spans="1:7">
      <c r="A28" s="879">
        <v>21</v>
      </c>
      <c r="B28" s="880" t="s">
        <v>297</v>
      </c>
      <c r="C28" s="881"/>
      <c r="D28" s="881"/>
      <c r="E28" s="881">
        <v>63972</v>
      </c>
      <c r="F28" s="881"/>
      <c r="G28" s="878">
        <v>63972</v>
      </c>
    </row>
    <row r="29" spans="1:7">
      <c r="A29" s="882">
        <v>22</v>
      </c>
      <c r="B29" s="883" t="s">
        <v>261</v>
      </c>
      <c r="C29" s="884"/>
      <c r="D29" s="884"/>
      <c r="E29" s="884">
        <v>1257440</v>
      </c>
      <c r="F29" s="884">
        <v>2938</v>
      </c>
      <c r="G29" s="885">
        <v>1260378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56622</v>
      </c>
      <c r="F31" s="884"/>
      <c r="G31" s="885">
        <v>56622</v>
      </c>
    </row>
    <row r="32" spans="1:7">
      <c r="A32" s="879">
        <v>25</v>
      </c>
      <c r="B32" s="880" t="s">
        <v>277</v>
      </c>
      <c r="C32" s="881">
        <v>72366</v>
      </c>
      <c r="D32" s="881"/>
      <c r="E32" s="881">
        <v>135560</v>
      </c>
      <c r="F32" s="881"/>
      <c r="G32" s="878">
        <v>207926</v>
      </c>
    </row>
    <row r="33" spans="1:7">
      <c r="A33" s="882">
        <v>26</v>
      </c>
      <c r="B33" s="883" t="s">
        <v>251</v>
      </c>
      <c r="C33" s="884">
        <v>7074</v>
      </c>
      <c r="D33" s="884"/>
      <c r="E33" s="884"/>
      <c r="F33" s="884"/>
      <c r="G33" s="885">
        <v>7074</v>
      </c>
    </row>
    <row r="34" spans="1:7">
      <c r="A34" s="879">
        <v>27</v>
      </c>
      <c r="B34" s="880" t="s">
        <v>292</v>
      </c>
      <c r="C34" s="881"/>
      <c r="D34" s="881"/>
      <c r="E34" s="881">
        <v>103032</v>
      </c>
      <c r="F34" s="881"/>
      <c r="G34" s="878">
        <v>103032</v>
      </c>
    </row>
    <row r="35" spans="1:7">
      <c r="A35" s="882">
        <v>28</v>
      </c>
      <c r="B35" s="883" t="s">
        <v>252</v>
      </c>
      <c r="C35" s="884"/>
      <c r="D35" s="884"/>
      <c r="E35" s="884">
        <v>598288</v>
      </c>
      <c r="F35" s="884">
        <v>12516</v>
      </c>
      <c r="G35" s="885">
        <v>610804</v>
      </c>
    </row>
    <row r="36" spans="1:7">
      <c r="A36" s="879">
        <v>29</v>
      </c>
      <c r="B36" s="880" t="s">
        <v>278</v>
      </c>
      <c r="C36" s="881"/>
      <c r="D36" s="881"/>
      <c r="E36" s="881">
        <v>242780</v>
      </c>
      <c r="F36" s="881"/>
      <c r="G36" s="878">
        <v>242780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200</v>
      </c>
      <c r="G37" s="885">
        <v>200</v>
      </c>
    </row>
    <row r="38" spans="1:7">
      <c r="A38" s="879">
        <v>31</v>
      </c>
      <c r="B38" s="880" t="s">
        <v>253</v>
      </c>
      <c r="C38" s="881"/>
      <c r="D38" s="881"/>
      <c r="E38" s="881">
        <v>440573</v>
      </c>
      <c r="F38" s="881"/>
      <c r="G38" s="878">
        <v>440573</v>
      </c>
    </row>
    <row r="39" spans="1:7">
      <c r="A39" s="882">
        <v>32</v>
      </c>
      <c r="B39" s="883" t="s">
        <v>299</v>
      </c>
      <c r="C39" s="884"/>
      <c r="D39" s="884"/>
      <c r="E39" s="884">
        <v>330879</v>
      </c>
      <c r="F39" s="884"/>
      <c r="G39" s="885">
        <v>330879</v>
      </c>
    </row>
    <row r="40" spans="1:7">
      <c r="A40" s="879">
        <v>33</v>
      </c>
      <c r="B40" s="880" t="s">
        <v>254</v>
      </c>
      <c r="C40" s="881"/>
      <c r="D40" s="881"/>
      <c r="E40" s="881">
        <v>189233</v>
      </c>
      <c r="F40" s="881">
        <v>47950</v>
      </c>
      <c r="G40" s="878">
        <v>237183</v>
      </c>
    </row>
    <row r="41" spans="1:7">
      <c r="A41" s="882">
        <v>34</v>
      </c>
      <c r="B41" s="883" t="s">
        <v>255</v>
      </c>
      <c r="C41" s="884"/>
      <c r="D41" s="884"/>
      <c r="E41" s="884">
        <v>502129</v>
      </c>
      <c r="F41" s="884"/>
      <c r="G41" s="885">
        <v>502129</v>
      </c>
    </row>
    <row r="42" spans="1:7">
      <c r="A42" s="879">
        <v>35</v>
      </c>
      <c r="B42" s="880" t="s">
        <v>256</v>
      </c>
      <c r="C42" s="881"/>
      <c r="D42" s="881"/>
      <c r="E42" s="881">
        <v>182814</v>
      </c>
      <c r="F42" s="881"/>
      <c r="G42" s="878">
        <v>182814</v>
      </c>
    </row>
    <row r="43" spans="1:7">
      <c r="A43" s="882">
        <v>36</v>
      </c>
      <c r="B43" s="883" t="s">
        <v>257</v>
      </c>
      <c r="C43" s="884"/>
      <c r="D43" s="884"/>
      <c r="E43" s="884">
        <v>280519</v>
      </c>
      <c r="F43" s="884"/>
      <c r="G43" s="885">
        <v>280519</v>
      </c>
    </row>
    <row r="44" spans="1:7">
      <c r="A44" s="879">
        <v>37</v>
      </c>
      <c r="B44" s="880" t="s">
        <v>258</v>
      </c>
      <c r="C44" s="881"/>
      <c r="D44" s="887"/>
      <c r="E44" s="881">
        <v>11121</v>
      </c>
      <c r="F44" s="881"/>
      <c r="G44" s="878">
        <v>11121</v>
      </c>
    </row>
    <row r="45" spans="1:7">
      <c r="A45" s="888">
        <v>38</v>
      </c>
      <c r="B45" s="883" t="s">
        <v>259</v>
      </c>
      <c r="C45" s="884"/>
      <c r="D45" s="884"/>
      <c r="E45" s="883">
        <v>51390</v>
      </c>
      <c r="F45" s="884"/>
      <c r="G45" s="885">
        <v>51390</v>
      </c>
    </row>
    <row r="46" spans="1:7">
      <c r="A46" s="879">
        <v>39</v>
      </c>
      <c r="B46" s="880" t="s">
        <v>260</v>
      </c>
      <c r="C46" s="881">
        <v>2202081</v>
      </c>
      <c r="D46" s="887">
        <v>361196</v>
      </c>
      <c r="E46" s="881">
        <v>222525</v>
      </c>
      <c r="F46" s="881">
        <v>64741</v>
      </c>
      <c r="G46" s="878">
        <v>2850543</v>
      </c>
    </row>
    <row r="47" spans="1:7">
      <c r="A47" s="888"/>
      <c r="B47" s="889" t="s">
        <v>313</v>
      </c>
      <c r="C47" s="889">
        <v>172603</v>
      </c>
      <c r="D47" s="889"/>
      <c r="E47" s="889"/>
      <c r="F47" s="889"/>
      <c r="G47" s="900">
        <v>172603</v>
      </c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9212775</v>
      </c>
      <c r="D49" s="891">
        <v>361196</v>
      </c>
      <c r="E49" s="891">
        <v>19592927</v>
      </c>
      <c r="F49" s="891">
        <v>1349379</v>
      </c>
      <c r="G49" s="891">
        <v>30516277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Лист136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315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5795629</v>
      </c>
      <c r="D8" s="881"/>
      <c r="E8" s="881">
        <v>8809742</v>
      </c>
      <c r="F8" s="881">
        <v>505525</v>
      </c>
      <c r="G8" s="878">
        <v>15110896</v>
      </c>
    </row>
    <row r="9" spans="1:9">
      <c r="A9" s="882">
        <v>2</v>
      </c>
      <c r="B9" s="883" t="s">
        <v>234</v>
      </c>
      <c r="C9" s="884">
        <v>577490</v>
      </c>
      <c r="D9" s="884"/>
      <c r="E9" s="884">
        <v>393680</v>
      </c>
      <c r="F9" s="884">
        <v>6322</v>
      </c>
      <c r="G9" s="885">
        <v>977492</v>
      </c>
    </row>
    <row r="10" spans="1:9">
      <c r="A10" s="879">
        <v>3</v>
      </c>
      <c r="B10" s="880" t="s">
        <v>235</v>
      </c>
      <c r="C10" s="881"/>
      <c r="D10" s="881"/>
      <c r="E10" s="881">
        <v>153920</v>
      </c>
      <c r="F10" s="881">
        <v>61621</v>
      </c>
      <c r="G10" s="878">
        <v>215541</v>
      </c>
    </row>
    <row r="11" spans="1:9">
      <c r="A11" s="882">
        <v>4</v>
      </c>
      <c r="B11" s="883" t="s">
        <v>236</v>
      </c>
      <c r="C11" s="884"/>
      <c r="D11" s="884"/>
      <c r="E11" s="884">
        <v>50476</v>
      </c>
      <c r="F11" s="884">
        <v>6589</v>
      </c>
      <c r="G11" s="885">
        <v>57065</v>
      </c>
      <c r="I11" s="886"/>
    </row>
    <row r="12" spans="1:9">
      <c r="A12" s="879">
        <v>5</v>
      </c>
      <c r="B12" s="880" t="s">
        <v>237</v>
      </c>
      <c r="C12" s="881">
        <v>1216109</v>
      </c>
      <c r="D12" s="881"/>
      <c r="E12" s="881">
        <v>2211883</v>
      </c>
      <c r="F12" s="881">
        <v>95884</v>
      </c>
      <c r="G12" s="878">
        <v>3523876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998565</v>
      </c>
      <c r="F13" s="884">
        <v>576585</v>
      </c>
      <c r="G13" s="885">
        <v>1575150</v>
      </c>
    </row>
    <row r="14" spans="1:9">
      <c r="A14" s="879">
        <v>7</v>
      </c>
      <c r="B14" s="880" t="s">
        <v>295</v>
      </c>
      <c r="C14" s="881"/>
      <c r="D14" s="881"/>
      <c r="E14" s="881">
        <v>102801</v>
      </c>
      <c r="F14" s="881"/>
      <c r="G14" s="878">
        <v>102801</v>
      </c>
    </row>
    <row r="15" spans="1:9">
      <c r="A15" s="882">
        <v>8</v>
      </c>
      <c r="B15" s="883" t="s">
        <v>296</v>
      </c>
      <c r="C15" s="884"/>
      <c r="D15" s="884"/>
      <c r="E15" s="884">
        <v>243016</v>
      </c>
      <c r="F15" s="884"/>
      <c r="G15" s="885">
        <v>243016</v>
      </c>
    </row>
    <row r="16" spans="1:9">
      <c r="A16" s="879">
        <v>9</v>
      </c>
      <c r="B16" s="880" t="s">
        <v>241</v>
      </c>
      <c r="C16" s="881"/>
      <c r="D16" s="881"/>
      <c r="E16" s="881">
        <v>380667</v>
      </c>
      <c r="F16" s="881"/>
      <c r="G16" s="878">
        <v>380667</v>
      </c>
    </row>
    <row r="17" spans="1:7">
      <c r="A17" s="882">
        <v>10</v>
      </c>
      <c r="B17" s="883" t="s">
        <v>308</v>
      </c>
      <c r="C17" s="884"/>
      <c r="D17" s="884"/>
      <c r="E17" s="884">
        <v>24536</v>
      </c>
      <c r="F17" s="884"/>
      <c r="G17" s="885">
        <v>24536</v>
      </c>
    </row>
    <row r="18" spans="1:7">
      <c r="A18" s="879">
        <v>11</v>
      </c>
      <c r="B18" s="880" t="s">
        <v>242</v>
      </c>
      <c r="C18" s="881"/>
      <c r="D18" s="881"/>
      <c r="E18" s="881">
        <v>112602</v>
      </c>
      <c r="F18" s="881">
        <v>133787</v>
      </c>
      <c r="G18" s="878">
        <v>246389</v>
      </c>
    </row>
    <row r="19" spans="1:7">
      <c r="A19" s="882">
        <v>12</v>
      </c>
      <c r="B19" s="883" t="s">
        <v>304</v>
      </c>
      <c r="C19" s="884"/>
      <c r="D19" s="884"/>
      <c r="E19" s="884">
        <v>11173</v>
      </c>
      <c r="F19" s="884"/>
      <c r="G19" s="885">
        <v>11173</v>
      </c>
    </row>
    <row r="20" spans="1:7">
      <c r="A20" s="879">
        <v>13</v>
      </c>
      <c r="B20" s="880" t="s">
        <v>281</v>
      </c>
      <c r="C20" s="881"/>
      <c r="D20" s="881"/>
      <c r="E20" s="881">
        <v>84</v>
      </c>
      <c r="F20" s="881"/>
      <c r="G20" s="878">
        <v>84</v>
      </c>
    </row>
    <row r="21" spans="1:7">
      <c r="A21" s="882">
        <v>14</v>
      </c>
      <c r="B21" s="883" t="s">
        <v>280</v>
      </c>
      <c r="C21" s="884"/>
      <c r="D21" s="884"/>
      <c r="E21" s="884">
        <v>856163</v>
      </c>
      <c r="F21" s="884"/>
      <c r="G21" s="885">
        <v>856163</v>
      </c>
    </row>
    <row r="22" spans="1:7">
      <c r="A22" s="879">
        <v>15</v>
      </c>
      <c r="B22" s="880" t="s">
        <v>243</v>
      </c>
      <c r="C22" s="881"/>
      <c r="D22" s="881"/>
      <c r="E22" s="881">
        <v>50706</v>
      </c>
      <c r="F22" s="881">
        <v>5540</v>
      </c>
      <c r="G22" s="878">
        <v>56246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5340</v>
      </c>
      <c r="G23" s="885">
        <v>5340</v>
      </c>
    </row>
    <row r="24" spans="1:7">
      <c r="A24" s="879">
        <v>17</v>
      </c>
      <c r="B24" s="880" t="s">
        <v>276</v>
      </c>
      <c r="C24" s="881">
        <v>81760</v>
      </c>
      <c r="D24" s="881"/>
      <c r="E24" s="881">
        <v>56640</v>
      </c>
      <c r="F24" s="881"/>
      <c r="G24" s="878">
        <v>138400</v>
      </c>
    </row>
    <row r="25" spans="1:7">
      <c r="A25" s="882">
        <v>18</v>
      </c>
      <c r="B25" s="883" t="s">
        <v>245</v>
      </c>
      <c r="C25" s="884"/>
      <c r="D25" s="884"/>
      <c r="E25" s="884">
        <v>20279</v>
      </c>
      <c r="F25" s="884"/>
      <c r="G25" s="885">
        <v>20279</v>
      </c>
    </row>
    <row r="26" spans="1:7">
      <c r="A26" s="879">
        <v>19</v>
      </c>
      <c r="B26" s="880" t="s">
        <v>246</v>
      </c>
      <c r="C26" s="881"/>
      <c r="D26" s="881"/>
      <c r="E26" s="881">
        <v>1155909</v>
      </c>
      <c r="F26" s="881">
        <v>7519</v>
      </c>
      <c r="G26" s="878">
        <v>1163428</v>
      </c>
    </row>
    <row r="27" spans="1:7">
      <c r="A27" s="882">
        <v>20</v>
      </c>
      <c r="B27" s="883" t="s">
        <v>247</v>
      </c>
      <c r="C27" s="884"/>
      <c r="D27" s="884"/>
      <c r="E27" s="884">
        <v>334777</v>
      </c>
      <c r="F27" s="884">
        <v>4618</v>
      </c>
      <c r="G27" s="885">
        <v>339395</v>
      </c>
    </row>
    <row r="28" spans="1:7">
      <c r="A28" s="879">
        <v>21</v>
      </c>
      <c r="B28" s="880" t="s">
        <v>297</v>
      </c>
      <c r="C28" s="881"/>
      <c r="D28" s="881"/>
      <c r="E28" s="881">
        <v>69260</v>
      </c>
      <c r="F28" s="881"/>
      <c r="G28" s="878">
        <v>69260</v>
      </c>
    </row>
    <row r="29" spans="1:7">
      <c r="A29" s="882">
        <v>22</v>
      </c>
      <c r="B29" s="883" t="s">
        <v>261</v>
      </c>
      <c r="C29" s="884"/>
      <c r="D29" s="884"/>
      <c r="E29" s="884">
        <v>1268139</v>
      </c>
      <c r="F29" s="884">
        <v>1762</v>
      </c>
      <c r="G29" s="885">
        <v>1269901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100295</v>
      </c>
      <c r="F31" s="884"/>
      <c r="G31" s="885">
        <v>100295</v>
      </c>
    </row>
    <row r="32" spans="1:7">
      <c r="A32" s="879">
        <v>25</v>
      </c>
      <c r="B32" s="880" t="s">
        <v>277</v>
      </c>
      <c r="C32" s="881">
        <v>72021</v>
      </c>
      <c r="D32" s="881"/>
      <c r="E32" s="881">
        <v>164013</v>
      </c>
      <c r="F32" s="881"/>
      <c r="G32" s="878">
        <v>236034</v>
      </c>
    </row>
    <row r="33" spans="1:7">
      <c r="A33" s="882">
        <v>26</v>
      </c>
      <c r="B33" s="883" t="s">
        <v>251</v>
      </c>
      <c r="C33" s="884">
        <v>7132</v>
      </c>
      <c r="D33" s="884"/>
      <c r="E33" s="884"/>
      <c r="F33" s="884"/>
      <c r="G33" s="885">
        <v>7132</v>
      </c>
    </row>
    <row r="34" spans="1:7">
      <c r="A34" s="879">
        <v>27</v>
      </c>
      <c r="B34" s="880" t="s">
        <v>292</v>
      </c>
      <c r="C34" s="881"/>
      <c r="D34" s="881"/>
      <c r="E34" s="881">
        <v>97518</v>
      </c>
      <c r="F34" s="881"/>
      <c r="G34" s="878">
        <v>97518</v>
      </c>
    </row>
    <row r="35" spans="1:7">
      <c r="A35" s="882">
        <v>28</v>
      </c>
      <c r="B35" s="883" t="s">
        <v>252</v>
      </c>
      <c r="C35" s="884"/>
      <c r="D35" s="884"/>
      <c r="E35" s="884">
        <v>654551</v>
      </c>
      <c r="F35" s="884">
        <v>12607</v>
      </c>
      <c r="G35" s="885">
        <v>667158</v>
      </c>
    </row>
    <row r="36" spans="1:7">
      <c r="A36" s="879">
        <v>29</v>
      </c>
      <c r="B36" s="880" t="s">
        <v>278</v>
      </c>
      <c r="C36" s="881"/>
      <c r="D36" s="881"/>
      <c r="E36" s="881">
        <v>376060</v>
      </c>
      <c r="F36" s="881"/>
      <c r="G36" s="878">
        <v>376060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154</v>
      </c>
      <c r="G37" s="885">
        <v>154</v>
      </c>
    </row>
    <row r="38" spans="1:7">
      <c r="A38" s="879">
        <v>31</v>
      </c>
      <c r="B38" s="880" t="s">
        <v>253</v>
      </c>
      <c r="C38" s="881"/>
      <c r="D38" s="881"/>
      <c r="E38" s="881">
        <v>392842</v>
      </c>
      <c r="F38" s="881"/>
      <c r="G38" s="878">
        <v>392842</v>
      </c>
    </row>
    <row r="39" spans="1:7">
      <c r="A39" s="882">
        <v>32</v>
      </c>
      <c r="B39" s="883" t="s">
        <v>299</v>
      </c>
      <c r="C39" s="884"/>
      <c r="D39" s="884"/>
      <c r="E39" s="884">
        <v>341179</v>
      </c>
      <c r="F39" s="884"/>
      <c r="G39" s="885">
        <v>341179</v>
      </c>
    </row>
    <row r="40" spans="1:7">
      <c r="A40" s="879">
        <v>33</v>
      </c>
      <c r="B40" s="880" t="s">
        <v>254</v>
      </c>
      <c r="C40" s="881"/>
      <c r="D40" s="881"/>
      <c r="E40" s="881">
        <v>191171</v>
      </c>
      <c r="F40" s="881">
        <v>45873</v>
      </c>
      <c r="G40" s="878">
        <v>237044</v>
      </c>
    </row>
    <row r="41" spans="1:7">
      <c r="A41" s="882">
        <v>34</v>
      </c>
      <c r="B41" s="883" t="s">
        <v>255</v>
      </c>
      <c r="C41" s="884"/>
      <c r="D41" s="884"/>
      <c r="E41" s="884">
        <v>536003</v>
      </c>
      <c r="F41" s="884"/>
      <c r="G41" s="885">
        <v>536003</v>
      </c>
    </row>
    <row r="42" spans="1:7">
      <c r="A42" s="879">
        <v>35</v>
      </c>
      <c r="B42" s="880" t="s">
        <v>256</v>
      </c>
      <c r="C42" s="881"/>
      <c r="D42" s="881"/>
      <c r="E42" s="881">
        <v>199424</v>
      </c>
      <c r="F42" s="881"/>
      <c r="G42" s="878">
        <v>199424</v>
      </c>
    </row>
    <row r="43" spans="1:7">
      <c r="A43" s="882">
        <v>36</v>
      </c>
      <c r="B43" s="883" t="s">
        <v>257</v>
      </c>
      <c r="C43" s="884"/>
      <c r="D43" s="884"/>
      <c r="E43" s="884">
        <v>324280</v>
      </c>
      <c r="F43" s="884"/>
      <c r="G43" s="885">
        <v>324280</v>
      </c>
    </row>
    <row r="44" spans="1:7">
      <c r="A44" s="879">
        <v>37</v>
      </c>
      <c r="B44" s="880" t="s">
        <v>258</v>
      </c>
      <c r="C44" s="881"/>
      <c r="D44" s="887"/>
      <c r="E44" s="881">
        <v>9970</v>
      </c>
      <c r="F44" s="881"/>
      <c r="G44" s="878">
        <v>9970</v>
      </c>
    </row>
    <row r="45" spans="1:7">
      <c r="A45" s="888">
        <v>38</v>
      </c>
      <c r="B45" s="883" t="s">
        <v>259</v>
      </c>
      <c r="C45" s="884"/>
      <c r="D45" s="884"/>
      <c r="E45" s="883">
        <v>65809</v>
      </c>
      <c r="F45" s="884"/>
      <c r="G45" s="885">
        <v>65809</v>
      </c>
    </row>
    <row r="46" spans="1:7">
      <c r="A46" s="879">
        <v>39</v>
      </c>
      <c r="B46" s="880" t="s">
        <v>260</v>
      </c>
      <c r="C46" s="881">
        <v>2587116</v>
      </c>
      <c r="D46" s="887">
        <v>408713</v>
      </c>
      <c r="E46" s="881">
        <v>316699</v>
      </c>
      <c r="F46" s="881">
        <v>37775</v>
      </c>
      <c r="G46" s="878">
        <v>3350303</v>
      </c>
    </row>
    <row r="47" spans="1:7">
      <c r="A47" s="888"/>
      <c r="B47" s="889" t="s">
        <v>313</v>
      </c>
      <c r="C47" s="889">
        <v>159805</v>
      </c>
      <c r="D47" s="889"/>
      <c r="E47" s="889"/>
      <c r="F47" s="889"/>
      <c r="G47" s="900">
        <v>159805</v>
      </c>
    </row>
    <row r="48" spans="1:7">
      <c r="A48" s="879"/>
      <c r="B48" s="881"/>
      <c r="C48" s="881"/>
      <c r="D48" s="881"/>
      <c r="E48" s="881"/>
      <c r="F48" s="881"/>
      <c r="G48" s="881"/>
    </row>
    <row r="49" spans="1:7">
      <c r="A49" s="890"/>
      <c r="B49" s="890" t="s">
        <v>21</v>
      </c>
      <c r="C49" s="891">
        <v>10497062</v>
      </c>
      <c r="D49" s="891">
        <v>408713</v>
      </c>
      <c r="E49" s="891">
        <v>21074832</v>
      </c>
      <c r="F49" s="891">
        <v>1507501</v>
      </c>
      <c r="G49" s="891">
        <v>33488108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Лист137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316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901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1" t="s">
        <v>233</v>
      </c>
      <c r="C8" s="881">
        <v>4852947</v>
      </c>
      <c r="D8" s="881"/>
      <c r="E8" s="881">
        <v>8208537</v>
      </c>
      <c r="F8" s="881">
        <v>480280</v>
      </c>
      <c r="G8" s="878">
        <v>13541764</v>
      </c>
      <c r="H8" s="902"/>
    </row>
    <row r="9" spans="1:9">
      <c r="A9" s="882">
        <v>2</v>
      </c>
      <c r="B9" s="884" t="s">
        <v>234</v>
      </c>
      <c r="C9" s="884">
        <v>12695</v>
      </c>
      <c r="D9" s="884"/>
      <c r="E9" s="884">
        <v>45127</v>
      </c>
      <c r="F9" s="884">
        <v>6099</v>
      </c>
      <c r="G9" s="885">
        <v>63921</v>
      </c>
      <c r="H9" s="903"/>
    </row>
    <row r="10" spans="1:9">
      <c r="A10" s="879">
        <v>3</v>
      </c>
      <c r="B10" s="881" t="s">
        <v>235</v>
      </c>
      <c r="C10" s="881"/>
      <c r="D10" s="881"/>
      <c r="E10" s="881">
        <v>131800</v>
      </c>
      <c r="F10" s="881">
        <v>56487</v>
      </c>
      <c r="G10" s="878">
        <v>188287</v>
      </c>
    </row>
    <row r="11" spans="1:9">
      <c r="A11" s="882">
        <v>4</v>
      </c>
      <c r="B11" s="884" t="s">
        <v>236</v>
      </c>
      <c r="C11" s="884"/>
      <c r="D11" s="884"/>
      <c r="E11" s="884">
        <v>47670</v>
      </c>
      <c r="F11" s="884">
        <v>9209</v>
      </c>
      <c r="G11" s="885">
        <v>56879</v>
      </c>
      <c r="I11" s="886"/>
    </row>
    <row r="12" spans="1:9">
      <c r="A12" s="879">
        <v>5</v>
      </c>
      <c r="B12" s="881" t="s">
        <v>237</v>
      </c>
      <c r="C12" s="881">
        <v>1025477</v>
      </c>
      <c r="D12" s="881"/>
      <c r="E12" s="881">
        <v>2176655</v>
      </c>
      <c r="F12" s="881">
        <v>94028</v>
      </c>
      <c r="G12" s="878">
        <v>3296160</v>
      </c>
      <c r="I12" s="886"/>
    </row>
    <row r="13" spans="1:9">
      <c r="A13" s="882">
        <v>6</v>
      </c>
      <c r="B13" s="884" t="s">
        <v>239</v>
      </c>
      <c r="C13" s="884"/>
      <c r="D13" s="884"/>
      <c r="E13" s="884">
        <v>922350</v>
      </c>
      <c r="F13" s="884">
        <v>449374</v>
      </c>
      <c r="G13" s="885">
        <v>1371724</v>
      </c>
    </row>
    <row r="14" spans="1:9">
      <c r="A14" s="879">
        <v>7</v>
      </c>
      <c r="B14" s="881" t="s">
        <v>295</v>
      </c>
      <c r="C14" s="881"/>
      <c r="D14" s="881"/>
      <c r="E14" s="881">
        <v>91372</v>
      </c>
      <c r="F14" s="881"/>
      <c r="G14" s="878">
        <v>91372</v>
      </c>
    </row>
    <row r="15" spans="1:9">
      <c r="A15" s="882">
        <v>8</v>
      </c>
      <c r="B15" s="884" t="s">
        <v>296</v>
      </c>
      <c r="C15" s="884"/>
      <c r="D15" s="884"/>
      <c r="E15" s="884">
        <v>300966</v>
      </c>
      <c r="F15" s="884"/>
      <c r="G15" s="885">
        <v>300966</v>
      </c>
    </row>
    <row r="16" spans="1:9">
      <c r="A16" s="879">
        <v>9</v>
      </c>
      <c r="B16" s="881" t="s">
        <v>241</v>
      </c>
      <c r="C16" s="881"/>
      <c r="D16" s="881"/>
      <c r="E16" s="881">
        <v>357187</v>
      </c>
      <c r="F16" s="881"/>
      <c r="G16" s="878">
        <v>357187</v>
      </c>
    </row>
    <row r="17" spans="1:7">
      <c r="A17" s="882">
        <v>10</v>
      </c>
      <c r="B17" s="884" t="s">
        <v>308</v>
      </c>
      <c r="C17" s="884"/>
      <c r="D17" s="884"/>
      <c r="E17" s="884">
        <v>10501</v>
      </c>
      <c r="F17" s="884"/>
      <c r="G17" s="885">
        <v>10501</v>
      </c>
    </row>
    <row r="18" spans="1:7">
      <c r="A18" s="879">
        <v>11</v>
      </c>
      <c r="B18" s="881" t="s">
        <v>242</v>
      </c>
      <c r="C18" s="881"/>
      <c r="D18" s="881"/>
      <c r="E18" s="881">
        <v>100254</v>
      </c>
      <c r="F18" s="881">
        <v>38314</v>
      </c>
      <c r="G18" s="878">
        <v>138568</v>
      </c>
    </row>
    <row r="19" spans="1:7">
      <c r="A19" s="882">
        <v>12</v>
      </c>
      <c r="B19" s="884" t="s">
        <v>304</v>
      </c>
      <c r="C19" s="884"/>
      <c r="D19" s="884"/>
      <c r="E19" s="884">
        <v>12888</v>
      </c>
      <c r="F19" s="884"/>
      <c r="G19" s="885">
        <v>12888</v>
      </c>
    </row>
    <row r="20" spans="1:7">
      <c r="A20" s="879">
        <v>13</v>
      </c>
      <c r="B20" s="881" t="s">
        <v>280</v>
      </c>
      <c r="C20" s="881"/>
      <c r="D20" s="881"/>
      <c r="E20" s="881">
        <v>723701</v>
      </c>
      <c r="F20" s="881"/>
      <c r="G20" s="878">
        <v>723701</v>
      </c>
    </row>
    <row r="21" spans="1:7">
      <c r="A21" s="882">
        <v>14</v>
      </c>
      <c r="B21" s="884" t="s">
        <v>243</v>
      </c>
      <c r="C21" s="884"/>
      <c r="D21" s="884"/>
      <c r="E21" s="884">
        <v>46875</v>
      </c>
      <c r="F21" s="884">
        <v>5208</v>
      </c>
      <c r="G21" s="885">
        <v>52083</v>
      </c>
    </row>
    <row r="22" spans="1:7">
      <c r="A22" s="879">
        <v>15</v>
      </c>
      <c r="B22" s="881" t="s">
        <v>317</v>
      </c>
      <c r="C22" s="881"/>
      <c r="D22" s="881"/>
      <c r="E22" s="881">
        <v>158170</v>
      </c>
      <c r="F22" s="881"/>
      <c r="G22" s="878">
        <v>158170</v>
      </c>
    </row>
    <row r="23" spans="1:7">
      <c r="A23" s="882">
        <v>16</v>
      </c>
      <c r="B23" s="884" t="s">
        <v>244</v>
      </c>
      <c r="C23" s="884"/>
      <c r="D23" s="884"/>
      <c r="E23" s="884"/>
      <c r="F23" s="884">
        <v>6540</v>
      </c>
      <c r="G23" s="885">
        <v>6540</v>
      </c>
    </row>
    <row r="24" spans="1:7">
      <c r="A24" s="879">
        <v>17</v>
      </c>
      <c r="B24" s="881" t="s">
        <v>276</v>
      </c>
      <c r="C24" s="881">
        <v>68150</v>
      </c>
      <c r="D24" s="881"/>
      <c r="E24" s="881">
        <v>50456</v>
      </c>
      <c r="F24" s="881"/>
      <c r="G24" s="878">
        <v>118606</v>
      </c>
    </row>
    <row r="25" spans="1:7">
      <c r="A25" s="882">
        <v>18</v>
      </c>
      <c r="B25" s="884" t="s">
        <v>245</v>
      </c>
      <c r="C25" s="884"/>
      <c r="D25" s="884"/>
      <c r="E25" s="884">
        <v>18399</v>
      </c>
      <c r="F25" s="884"/>
      <c r="G25" s="885">
        <v>18399</v>
      </c>
    </row>
    <row r="26" spans="1:7">
      <c r="A26" s="879">
        <v>19</v>
      </c>
      <c r="B26" s="881" t="s">
        <v>246</v>
      </c>
      <c r="C26" s="881"/>
      <c r="D26" s="881"/>
      <c r="E26" s="881">
        <v>950285</v>
      </c>
      <c r="F26" s="881">
        <v>8574</v>
      </c>
      <c r="G26" s="878">
        <v>958859</v>
      </c>
    </row>
    <row r="27" spans="1:7">
      <c r="A27" s="882">
        <v>20</v>
      </c>
      <c r="B27" s="884" t="s">
        <v>247</v>
      </c>
      <c r="C27" s="884">
        <v>0</v>
      </c>
      <c r="D27" s="884"/>
      <c r="E27" s="884">
        <v>487353</v>
      </c>
      <c r="F27" s="884">
        <v>4608</v>
      </c>
      <c r="G27" s="885">
        <v>491961</v>
      </c>
    </row>
    <row r="28" spans="1:7">
      <c r="A28" s="879">
        <v>21</v>
      </c>
      <c r="B28" s="881" t="s">
        <v>261</v>
      </c>
      <c r="C28" s="881"/>
      <c r="D28" s="881"/>
      <c r="E28" s="881">
        <v>1239679</v>
      </c>
      <c r="F28" s="881">
        <v>2183</v>
      </c>
      <c r="G28" s="878">
        <v>1241862</v>
      </c>
    </row>
    <row r="29" spans="1:7">
      <c r="A29" s="882">
        <v>22</v>
      </c>
      <c r="B29" s="884" t="s">
        <v>250</v>
      </c>
      <c r="C29" s="884"/>
      <c r="D29" s="884"/>
      <c r="E29" s="884">
        <v>80861</v>
      </c>
      <c r="F29" s="884">
        <v>89606</v>
      </c>
      <c r="G29" s="885">
        <v>170467</v>
      </c>
    </row>
    <row r="30" spans="1:7">
      <c r="A30" s="879">
        <v>23</v>
      </c>
      <c r="B30" s="881" t="s">
        <v>277</v>
      </c>
      <c r="C30" s="881">
        <v>63973</v>
      </c>
      <c r="D30" s="881"/>
      <c r="E30" s="881">
        <v>124022</v>
      </c>
      <c r="F30" s="881"/>
      <c r="G30" s="878">
        <v>187995</v>
      </c>
    </row>
    <row r="31" spans="1:7">
      <c r="A31" s="882">
        <v>24</v>
      </c>
      <c r="B31" s="884" t="s">
        <v>251</v>
      </c>
      <c r="C31" s="884">
        <v>6626</v>
      </c>
      <c r="D31" s="884"/>
      <c r="E31" s="884"/>
      <c r="F31" s="884"/>
      <c r="G31" s="885">
        <v>6626</v>
      </c>
    </row>
    <row r="32" spans="1:7">
      <c r="A32" s="879">
        <v>25</v>
      </c>
      <c r="B32" s="881" t="s">
        <v>292</v>
      </c>
      <c r="C32" s="881"/>
      <c r="D32" s="881"/>
      <c r="E32" s="881">
        <v>94878</v>
      </c>
      <c r="F32" s="881"/>
      <c r="G32" s="878">
        <v>94878</v>
      </c>
    </row>
    <row r="33" spans="1:7">
      <c r="A33" s="882">
        <v>26</v>
      </c>
      <c r="B33" s="884" t="s">
        <v>252</v>
      </c>
      <c r="C33" s="884"/>
      <c r="D33" s="884"/>
      <c r="E33" s="884">
        <v>640180</v>
      </c>
      <c r="F33" s="884">
        <v>13678</v>
      </c>
      <c r="G33" s="885">
        <v>653858</v>
      </c>
    </row>
    <row r="34" spans="1:7">
      <c r="A34" s="879">
        <v>27</v>
      </c>
      <c r="B34" s="881" t="s">
        <v>278</v>
      </c>
      <c r="C34" s="881"/>
      <c r="D34" s="881"/>
      <c r="E34" s="881">
        <v>434800</v>
      </c>
      <c r="F34" s="881"/>
      <c r="G34" s="878">
        <v>434800</v>
      </c>
    </row>
    <row r="35" spans="1:7">
      <c r="A35" s="882">
        <v>28</v>
      </c>
      <c r="B35" s="884" t="s">
        <v>298</v>
      </c>
      <c r="C35" s="884"/>
      <c r="D35" s="884"/>
      <c r="E35" s="884"/>
      <c r="F35" s="884">
        <v>219</v>
      </c>
      <c r="G35" s="885">
        <v>219</v>
      </c>
    </row>
    <row r="36" spans="1:7">
      <c r="A36" s="879">
        <v>29</v>
      </c>
      <c r="B36" s="881" t="s">
        <v>253</v>
      </c>
      <c r="C36" s="881"/>
      <c r="D36" s="881"/>
      <c r="E36" s="881">
        <v>512334</v>
      </c>
      <c r="F36" s="881"/>
      <c r="G36" s="878">
        <v>512334</v>
      </c>
    </row>
    <row r="37" spans="1:7">
      <c r="A37" s="882">
        <v>30</v>
      </c>
      <c r="B37" s="884" t="s">
        <v>318</v>
      </c>
      <c r="C37" s="884"/>
      <c r="D37" s="884"/>
      <c r="E37" s="884">
        <v>396313</v>
      </c>
      <c r="F37" s="884"/>
      <c r="G37" s="885">
        <v>396313</v>
      </c>
    </row>
    <row r="38" spans="1:7">
      <c r="A38" s="879">
        <v>31</v>
      </c>
      <c r="B38" s="881" t="s">
        <v>254</v>
      </c>
      <c r="C38" s="881"/>
      <c r="D38" s="881"/>
      <c r="E38" s="881">
        <v>418709</v>
      </c>
      <c r="F38" s="881">
        <v>44353</v>
      </c>
      <c r="G38" s="878">
        <v>463062</v>
      </c>
    </row>
    <row r="39" spans="1:7">
      <c r="A39" s="882">
        <v>32</v>
      </c>
      <c r="B39" s="884" t="s">
        <v>255</v>
      </c>
      <c r="C39" s="884">
        <v>744298</v>
      </c>
      <c r="D39" s="884"/>
      <c r="E39" s="884">
        <v>448327</v>
      </c>
      <c r="F39" s="884"/>
      <c r="G39" s="885">
        <v>1192625</v>
      </c>
    </row>
    <row r="40" spans="1:7">
      <c r="A40" s="879">
        <v>33</v>
      </c>
      <c r="B40" s="881" t="s">
        <v>256</v>
      </c>
      <c r="C40" s="881"/>
      <c r="D40" s="881"/>
      <c r="E40" s="881">
        <v>159475</v>
      </c>
      <c r="F40" s="881"/>
      <c r="G40" s="878">
        <v>159475</v>
      </c>
    </row>
    <row r="41" spans="1:7">
      <c r="A41" s="882">
        <v>34</v>
      </c>
      <c r="B41" s="884" t="s">
        <v>257</v>
      </c>
      <c r="C41" s="884"/>
      <c r="D41" s="884"/>
      <c r="E41" s="884">
        <v>315391</v>
      </c>
      <c r="F41" s="884"/>
      <c r="G41" s="885">
        <v>315391</v>
      </c>
    </row>
    <row r="42" spans="1:7">
      <c r="A42" s="879">
        <v>35</v>
      </c>
      <c r="B42" s="881" t="s">
        <v>319</v>
      </c>
      <c r="C42" s="881"/>
      <c r="D42" s="881"/>
      <c r="E42" s="881">
        <v>70702</v>
      </c>
      <c r="F42" s="881"/>
      <c r="G42" s="878">
        <v>70702</v>
      </c>
    </row>
    <row r="43" spans="1:7">
      <c r="A43" s="882">
        <v>36</v>
      </c>
      <c r="B43" s="884" t="s">
        <v>258</v>
      </c>
      <c r="C43" s="884"/>
      <c r="D43" s="884"/>
      <c r="E43" s="884">
        <v>10170</v>
      </c>
      <c r="F43" s="884"/>
      <c r="G43" s="885">
        <v>10170</v>
      </c>
    </row>
    <row r="44" spans="1:7">
      <c r="A44" s="879">
        <v>37</v>
      </c>
      <c r="B44" s="881" t="s">
        <v>259</v>
      </c>
      <c r="C44" s="881"/>
      <c r="D44" s="887"/>
      <c r="E44" s="881">
        <v>65816</v>
      </c>
      <c r="F44" s="881"/>
      <c r="G44" s="878">
        <v>65816</v>
      </c>
    </row>
    <row r="45" spans="1:7">
      <c r="A45" s="888">
        <v>38</v>
      </c>
      <c r="B45" s="884" t="s">
        <v>260</v>
      </c>
      <c r="C45" s="884">
        <v>2280928</v>
      </c>
      <c r="D45" s="884">
        <v>352325</v>
      </c>
      <c r="E45" s="883">
        <v>221231</v>
      </c>
      <c r="F45" s="884">
        <v>38445</v>
      </c>
      <c r="G45" s="885">
        <v>2892929</v>
      </c>
    </row>
    <row r="46" spans="1:7">
      <c r="A46" s="879">
        <v>39</v>
      </c>
      <c r="B46" s="881" t="s">
        <v>313</v>
      </c>
      <c r="C46" s="881">
        <v>199466</v>
      </c>
      <c r="D46" s="887"/>
      <c r="E46" s="881"/>
      <c r="F46" s="881"/>
      <c r="G46" s="878">
        <v>199466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9254560</v>
      </c>
      <c r="D49" s="891">
        <v>352325</v>
      </c>
      <c r="E49" s="891">
        <v>20073434</v>
      </c>
      <c r="F49" s="891">
        <v>1347205</v>
      </c>
      <c r="G49" s="891">
        <v>31027524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Лист138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323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4385169</v>
      </c>
      <c r="D8" s="881"/>
      <c r="E8" s="881">
        <v>7797534</v>
      </c>
      <c r="F8" s="881">
        <v>498517</v>
      </c>
      <c r="G8" s="878">
        <v>12681220</v>
      </c>
    </row>
    <row r="9" spans="1:9">
      <c r="A9" s="882">
        <v>2</v>
      </c>
      <c r="B9" s="883" t="s">
        <v>234</v>
      </c>
      <c r="C9" s="884">
        <v>10982</v>
      </c>
      <c r="D9" s="884"/>
      <c r="E9" s="884">
        <v>43086</v>
      </c>
      <c r="F9" s="884">
        <v>5524</v>
      </c>
      <c r="G9" s="885">
        <v>59592</v>
      </c>
    </row>
    <row r="10" spans="1:9">
      <c r="A10" s="879">
        <v>3</v>
      </c>
      <c r="B10" s="880" t="s">
        <v>235</v>
      </c>
      <c r="C10" s="881"/>
      <c r="D10" s="881"/>
      <c r="E10" s="881">
        <v>162520</v>
      </c>
      <c r="F10" s="881">
        <v>67100</v>
      </c>
      <c r="G10" s="878">
        <v>229620</v>
      </c>
    </row>
    <row r="11" spans="1:9">
      <c r="A11" s="882">
        <v>4</v>
      </c>
      <c r="B11" s="883" t="s">
        <v>236</v>
      </c>
      <c r="C11" s="884"/>
      <c r="D11" s="884"/>
      <c r="E11" s="884">
        <v>39292</v>
      </c>
      <c r="F11" s="884">
        <v>7938</v>
      </c>
      <c r="G11" s="885">
        <v>47230</v>
      </c>
    </row>
    <row r="12" spans="1:9">
      <c r="A12" s="879">
        <v>5</v>
      </c>
      <c r="B12" s="880" t="s">
        <v>237</v>
      </c>
      <c r="C12" s="881">
        <v>1059927</v>
      </c>
      <c r="D12" s="881"/>
      <c r="E12" s="881">
        <v>2960820</v>
      </c>
      <c r="F12" s="881">
        <v>92066</v>
      </c>
      <c r="G12" s="878">
        <v>4112813</v>
      </c>
    </row>
    <row r="13" spans="1:9">
      <c r="A13" s="882">
        <v>6</v>
      </c>
      <c r="B13" s="883" t="s">
        <v>239</v>
      </c>
      <c r="C13" s="884"/>
      <c r="D13" s="884"/>
      <c r="E13" s="884">
        <v>911211</v>
      </c>
      <c r="F13" s="884">
        <v>477546</v>
      </c>
      <c r="G13" s="885">
        <v>1388757</v>
      </c>
    </row>
    <row r="14" spans="1:9">
      <c r="A14" s="879">
        <v>7</v>
      </c>
      <c r="B14" s="880" t="s">
        <v>295</v>
      </c>
      <c r="C14" s="881"/>
      <c r="D14" s="881"/>
      <c r="E14" s="881">
        <v>81756</v>
      </c>
      <c r="F14" s="881"/>
      <c r="G14" s="878">
        <v>81756</v>
      </c>
    </row>
    <row r="15" spans="1:9">
      <c r="A15" s="882">
        <v>8</v>
      </c>
      <c r="B15" s="883" t="s">
        <v>296</v>
      </c>
      <c r="C15" s="884"/>
      <c r="D15" s="884"/>
      <c r="E15" s="884">
        <v>302972</v>
      </c>
      <c r="F15" s="884"/>
      <c r="G15" s="885">
        <v>302972</v>
      </c>
    </row>
    <row r="16" spans="1:9">
      <c r="A16" s="879">
        <v>9</v>
      </c>
      <c r="B16" s="880" t="s">
        <v>241</v>
      </c>
      <c r="C16" s="881"/>
      <c r="D16" s="881"/>
      <c r="E16" s="881">
        <v>323476</v>
      </c>
      <c r="F16" s="881"/>
      <c r="G16" s="878">
        <v>323476</v>
      </c>
    </row>
    <row r="17" spans="1:7">
      <c r="A17" s="882">
        <v>10</v>
      </c>
      <c r="B17" s="883" t="s">
        <v>308</v>
      </c>
      <c r="C17" s="884"/>
      <c r="D17" s="884"/>
      <c r="E17" s="884">
        <v>7802</v>
      </c>
      <c r="F17" s="884"/>
      <c r="G17" s="885">
        <v>7802</v>
      </c>
    </row>
    <row r="18" spans="1:7">
      <c r="A18" s="879">
        <v>11</v>
      </c>
      <c r="B18" s="880" t="s">
        <v>242</v>
      </c>
      <c r="C18" s="881"/>
      <c r="D18" s="881"/>
      <c r="E18" s="881">
        <v>97117</v>
      </c>
      <c r="F18" s="881">
        <v>39900</v>
      </c>
      <c r="G18" s="878">
        <v>137017</v>
      </c>
    </row>
    <row r="19" spans="1:7">
      <c r="A19" s="882">
        <v>12</v>
      </c>
      <c r="B19" s="883" t="s">
        <v>304</v>
      </c>
      <c r="C19" s="884"/>
      <c r="D19" s="884"/>
      <c r="E19" s="884">
        <v>12493</v>
      </c>
      <c r="F19" s="884"/>
      <c r="G19" s="885">
        <v>12493</v>
      </c>
    </row>
    <row r="20" spans="1:7">
      <c r="A20" s="879">
        <v>13</v>
      </c>
      <c r="B20" s="880" t="s">
        <v>280</v>
      </c>
      <c r="C20" s="881"/>
      <c r="D20" s="881"/>
      <c r="E20" s="881">
        <v>738927</v>
      </c>
      <c r="F20" s="881"/>
      <c r="G20" s="878">
        <v>738927</v>
      </c>
    </row>
    <row r="21" spans="1:7">
      <c r="A21" s="882">
        <v>14</v>
      </c>
      <c r="B21" s="883" t="s">
        <v>243</v>
      </c>
      <c r="C21" s="884"/>
      <c r="D21" s="884"/>
      <c r="E21" s="884">
        <v>53317</v>
      </c>
      <c r="F21" s="884">
        <v>4172</v>
      </c>
      <c r="G21" s="885">
        <v>57489</v>
      </c>
    </row>
    <row r="22" spans="1:7">
      <c r="A22" s="879">
        <v>15</v>
      </c>
      <c r="B22" s="880" t="s">
        <v>317</v>
      </c>
      <c r="C22" s="881"/>
      <c r="D22" s="881"/>
      <c r="E22" s="881">
        <v>120404</v>
      </c>
      <c r="F22" s="881"/>
      <c r="G22" s="878">
        <v>120404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6180</v>
      </c>
      <c r="G23" s="885">
        <v>6180</v>
      </c>
    </row>
    <row r="24" spans="1:7">
      <c r="A24" s="879">
        <v>17</v>
      </c>
      <c r="B24" s="880" t="s">
        <v>276</v>
      </c>
      <c r="C24" s="881">
        <v>65086</v>
      </c>
      <c r="D24" s="881"/>
      <c r="E24" s="881">
        <v>50252</v>
      </c>
      <c r="F24" s="881"/>
      <c r="G24" s="878">
        <v>115338</v>
      </c>
    </row>
    <row r="25" spans="1:7">
      <c r="A25" s="882">
        <v>18</v>
      </c>
      <c r="B25" s="883" t="s">
        <v>245</v>
      </c>
      <c r="C25" s="884"/>
      <c r="D25" s="884"/>
      <c r="E25" s="884">
        <v>19287</v>
      </c>
      <c r="F25" s="884"/>
      <c r="G25" s="885">
        <v>19287</v>
      </c>
    </row>
    <row r="26" spans="1:7">
      <c r="A26" s="879">
        <v>19</v>
      </c>
      <c r="B26" s="880" t="s">
        <v>246</v>
      </c>
      <c r="C26" s="881"/>
      <c r="D26" s="881"/>
      <c r="E26" s="881">
        <v>793065</v>
      </c>
      <c r="F26" s="881">
        <v>6592</v>
      </c>
      <c r="G26" s="878">
        <v>799657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475551</v>
      </c>
      <c r="F27" s="884">
        <v>4022</v>
      </c>
      <c r="G27" s="885">
        <v>479573</v>
      </c>
    </row>
    <row r="28" spans="1:7">
      <c r="A28" s="879">
        <v>21</v>
      </c>
      <c r="B28" s="880" t="s">
        <v>261</v>
      </c>
      <c r="C28" s="881"/>
      <c r="D28" s="881"/>
      <c r="E28" s="881">
        <v>1315143</v>
      </c>
      <c r="F28" s="881">
        <v>1800</v>
      </c>
      <c r="G28" s="878">
        <v>1316943</v>
      </c>
    </row>
    <row r="29" spans="1:7">
      <c r="A29" s="882">
        <v>22</v>
      </c>
      <c r="B29" s="883" t="s">
        <v>250</v>
      </c>
      <c r="C29" s="884"/>
      <c r="D29" s="884"/>
      <c r="E29" s="884">
        <v>71875</v>
      </c>
      <c r="F29" s="884">
        <v>78855</v>
      </c>
      <c r="G29" s="885">
        <v>150730</v>
      </c>
    </row>
    <row r="30" spans="1:7">
      <c r="A30" s="879">
        <v>23</v>
      </c>
      <c r="B30" s="880" t="s">
        <v>277</v>
      </c>
      <c r="C30" s="881">
        <v>68257</v>
      </c>
      <c r="D30" s="881"/>
      <c r="E30" s="881">
        <v>75215</v>
      </c>
      <c r="F30" s="881"/>
      <c r="G30" s="878">
        <v>143472</v>
      </c>
    </row>
    <row r="31" spans="1:7">
      <c r="A31" s="882">
        <v>24</v>
      </c>
      <c r="B31" s="883" t="s">
        <v>251</v>
      </c>
      <c r="C31" s="884">
        <v>6240</v>
      </c>
      <c r="D31" s="884"/>
      <c r="E31" s="884"/>
      <c r="F31" s="884"/>
      <c r="G31" s="885">
        <v>6240</v>
      </c>
    </row>
    <row r="32" spans="1:7">
      <c r="A32" s="879">
        <v>25</v>
      </c>
      <c r="B32" s="880" t="s">
        <v>292</v>
      </c>
      <c r="C32" s="881"/>
      <c r="D32" s="881"/>
      <c r="E32" s="881">
        <v>105019</v>
      </c>
      <c r="F32" s="881"/>
      <c r="G32" s="878">
        <v>105019</v>
      </c>
    </row>
    <row r="33" spans="1:7">
      <c r="A33" s="882">
        <v>26</v>
      </c>
      <c r="B33" s="883" t="s">
        <v>252</v>
      </c>
      <c r="C33" s="884"/>
      <c r="D33" s="884"/>
      <c r="E33" s="884">
        <v>633171</v>
      </c>
      <c r="F33" s="884">
        <v>10619</v>
      </c>
      <c r="G33" s="885">
        <v>643790</v>
      </c>
    </row>
    <row r="34" spans="1:7">
      <c r="A34" s="879">
        <v>27</v>
      </c>
      <c r="B34" s="880" t="s">
        <v>278</v>
      </c>
      <c r="C34" s="881"/>
      <c r="D34" s="881"/>
      <c r="E34" s="881">
        <v>292740</v>
      </c>
      <c r="F34" s="881"/>
      <c r="G34" s="878">
        <v>292740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177</v>
      </c>
      <c r="G35" s="885">
        <v>177</v>
      </c>
    </row>
    <row r="36" spans="1:7">
      <c r="A36" s="879">
        <v>29</v>
      </c>
      <c r="B36" s="880" t="s">
        <v>253</v>
      </c>
      <c r="C36" s="881"/>
      <c r="D36" s="881"/>
      <c r="E36" s="881">
        <v>358136</v>
      </c>
      <c r="F36" s="881"/>
      <c r="G36" s="878">
        <v>358136</v>
      </c>
    </row>
    <row r="37" spans="1:7">
      <c r="A37" s="882">
        <v>30</v>
      </c>
      <c r="B37" s="883" t="s">
        <v>318</v>
      </c>
      <c r="C37" s="884"/>
      <c r="D37" s="884"/>
      <c r="E37" s="884">
        <v>374825</v>
      </c>
      <c r="F37" s="884"/>
      <c r="G37" s="885">
        <v>374825</v>
      </c>
    </row>
    <row r="38" spans="1:7">
      <c r="A38" s="879">
        <v>31</v>
      </c>
      <c r="B38" s="880" t="s">
        <v>254</v>
      </c>
      <c r="C38" s="881"/>
      <c r="D38" s="881"/>
      <c r="E38" s="881">
        <v>363029</v>
      </c>
      <c r="F38" s="881">
        <v>45851</v>
      </c>
      <c r="G38" s="878">
        <v>408880</v>
      </c>
    </row>
    <row r="39" spans="1:7">
      <c r="A39" s="882">
        <v>32</v>
      </c>
      <c r="B39" s="883" t="s">
        <v>255</v>
      </c>
      <c r="C39" s="884">
        <v>765124</v>
      </c>
      <c r="D39" s="884"/>
      <c r="E39" s="884">
        <v>406322</v>
      </c>
      <c r="F39" s="884"/>
      <c r="G39" s="885">
        <v>1171446</v>
      </c>
    </row>
    <row r="40" spans="1:7">
      <c r="A40" s="879">
        <v>33</v>
      </c>
      <c r="B40" s="880" t="s">
        <v>256</v>
      </c>
      <c r="C40" s="881"/>
      <c r="D40" s="881"/>
      <c r="E40" s="881">
        <v>154650</v>
      </c>
      <c r="F40" s="881"/>
      <c r="G40" s="878">
        <v>154650</v>
      </c>
    </row>
    <row r="41" spans="1:7">
      <c r="A41" s="882">
        <v>34</v>
      </c>
      <c r="B41" s="883" t="s">
        <v>257</v>
      </c>
      <c r="C41" s="884"/>
      <c r="D41" s="884"/>
      <c r="E41" s="884">
        <v>275580</v>
      </c>
      <c r="F41" s="884"/>
      <c r="G41" s="885">
        <v>275580</v>
      </c>
    </row>
    <row r="42" spans="1:7">
      <c r="A42" s="879">
        <v>35</v>
      </c>
      <c r="B42" s="880" t="s">
        <v>319</v>
      </c>
      <c r="C42" s="881"/>
      <c r="D42" s="881"/>
      <c r="E42" s="881">
        <v>64190</v>
      </c>
      <c r="F42" s="881"/>
      <c r="G42" s="878">
        <v>64190</v>
      </c>
    </row>
    <row r="43" spans="1:7">
      <c r="A43" s="882">
        <v>36</v>
      </c>
      <c r="B43" s="883" t="s">
        <v>258</v>
      </c>
      <c r="C43" s="884"/>
      <c r="D43" s="884"/>
      <c r="E43" s="884">
        <v>9222</v>
      </c>
      <c r="F43" s="884"/>
      <c r="G43" s="885">
        <v>9222</v>
      </c>
    </row>
    <row r="44" spans="1:7">
      <c r="A44" s="879">
        <v>37</v>
      </c>
      <c r="B44" s="880" t="s">
        <v>259</v>
      </c>
      <c r="C44" s="881"/>
      <c r="D44" s="887"/>
      <c r="E44" s="881">
        <v>56762</v>
      </c>
      <c r="F44" s="881"/>
      <c r="G44" s="878">
        <v>56762</v>
      </c>
    </row>
    <row r="45" spans="1:7">
      <c r="A45" s="888">
        <v>38</v>
      </c>
      <c r="B45" s="883" t="s">
        <v>260</v>
      </c>
      <c r="C45" s="884">
        <v>2133532</v>
      </c>
      <c r="D45" s="884">
        <v>367278</v>
      </c>
      <c r="E45" s="883">
        <v>191726</v>
      </c>
      <c r="F45" s="884">
        <v>45533</v>
      </c>
      <c r="G45" s="885">
        <v>2738069</v>
      </c>
    </row>
    <row r="46" spans="1:7">
      <c r="A46" s="879">
        <v>39</v>
      </c>
      <c r="B46" s="880" t="s">
        <v>313</v>
      </c>
      <c r="C46" s="881">
        <v>232514</v>
      </c>
      <c r="D46" s="887"/>
      <c r="E46" s="881"/>
      <c r="F46" s="881"/>
      <c r="G46" s="878">
        <v>232514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8726831</v>
      </c>
      <c r="D49" s="891">
        <v>367278</v>
      </c>
      <c r="E49" s="891">
        <v>19738487</v>
      </c>
      <c r="F49" s="891">
        <v>1392392</v>
      </c>
      <c r="G49" s="891">
        <v>30224988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1:K79"/>
  <sheetViews>
    <sheetView workbookViewId="0">
      <selection activeCell="J79" sqref="J79"/>
    </sheetView>
  </sheetViews>
  <sheetFormatPr defaultRowHeight="12.75"/>
  <cols>
    <col min="1" max="1" width="9.140625" style="365"/>
    <col min="2" max="2" width="18.42578125" style="365" customWidth="1"/>
    <col min="3" max="4" width="9.140625" style="365"/>
    <col min="5" max="5" width="14.42578125" style="365" customWidth="1"/>
    <col min="6" max="6" width="12.28515625" style="365" customWidth="1"/>
    <col min="7" max="8" width="15.7109375" style="365" customWidth="1"/>
    <col min="9" max="10" width="9.140625" style="365"/>
    <col min="11" max="11" width="11.28515625" style="365" customWidth="1"/>
    <col min="12" max="16384" width="9.140625" style="365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ht="15.75">
      <c r="C3" s="366"/>
      <c r="D3" s="366" t="s">
        <v>71</v>
      </c>
    </row>
    <row r="5" spans="1:11" ht="16.5" customHeight="1">
      <c r="A5" s="944" t="s">
        <v>3</v>
      </c>
      <c r="B5" s="944" t="s">
        <v>4</v>
      </c>
      <c r="C5" s="944"/>
      <c r="D5" s="944" t="s">
        <v>5</v>
      </c>
      <c r="E5" s="944" t="s">
        <v>6</v>
      </c>
      <c r="F5" s="944"/>
      <c r="G5" s="944"/>
      <c r="H5" s="944"/>
    </row>
    <row r="6" spans="1:11" ht="15.75">
      <c r="A6" s="944"/>
      <c r="B6" s="944"/>
      <c r="C6" s="944"/>
      <c r="D6" s="944"/>
      <c r="E6" s="367" t="s">
        <v>7</v>
      </c>
      <c r="F6" s="367" t="s">
        <v>8</v>
      </c>
      <c r="G6" s="367" t="s">
        <v>9</v>
      </c>
      <c r="H6" s="367" t="s">
        <v>10</v>
      </c>
    </row>
    <row r="7" spans="1:11" ht="16.5" customHeight="1">
      <c r="A7" s="368">
        <v>1</v>
      </c>
      <c r="B7" s="944">
        <v>2</v>
      </c>
      <c r="C7" s="944"/>
      <c r="D7" s="367">
        <v>3</v>
      </c>
      <c r="E7" s="367">
        <v>4</v>
      </c>
      <c r="F7" s="367">
        <v>5</v>
      </c>
      <c r="G7" s="367">
        <v>6</v>
      </c>
      <c r="H7" s="369">
        <v>0</v>
      </c>
    </row>
    <row r="8" spans="1:11" ht="63.75" customHeight="1">
      <c r="A8" s="370"/>
      <c r="B8" s="371" t="s">
        <v>11</v>
      </c>
      <c r="C8" s="372" t="s">
        <v>12</v>
      </c>
      <c r="D8" s="373" t="s">
        <v>13</v>
      </c>
      <c r="E8" s="369">
        <v>947906</v>
      </c>
      <c r="F8" s="374">
        <v>0</v>
      </c>
      <c r="G8" s="369">
        <v>0</v>
      </c>
      <c r="H8" s="369">
        <v>0</v>
      </c>
    </row>
    <row r="9" spans="1:11" ht="39">
      <c r="A9" s="370"/>
      <c r="B9" s="375"/>
      <c r="C9" s="372" t="s">
        <v>43</v>
      </c>
      <c r="D9" s="373" t="s">
        <v>13</v>
      </c>
      <c r="E9" s="369">
        <v>0</v>
      </c>
      <c r="F9" s="374">
        <v>0</v>
      </c>
      <c r="G9" s="369">
        <v>0</v>
      </c>
      <c r="H9" s="369">
        <f>0</f>
        <v>0</v>
      </c>
    </row>
    <row r="10" spans="1:11" ht="39">
      <c r="A10" s="370"/>
      <c r="B10" s="375"/>
      <c r="C10" s="372" t="s">
        <v>44</v>
      </c>
      <c r="D10" s="373" t="s">
        <v>13</v>
      </c>
      <c r="E10" s="369">
        <v>0</v>
      </c>
      <c r="F10" s="374">
        <v>0</v>
      </c>
      <c r="G10" s="369">
        <f>427545+208677</f>
        <v>636222</v>
      </c>
      <c r="H10" s="369">
        <v>11883</v>
      </c>
      <c r="K10" s="376"/>
    </row>
    <row r="11" spans="1:11" ht="39">
      <c r="A11" s="370"/>
      <c r="B11" s="375"/>
      <c r="C11" s="372" t="s">
        <v>45</v>
      </c>
      <c r="D11" s="373" t="s">
        <v>13</v>
      </c>
      <c r="E11" s="369">
        <v>130213</v>
      </c>
      <c r="F11" s="374">
        <v>0</v>
      </c>
      <c r="G11" s="369">
        <f>102237+105126</f>
        <v>207363</v>
      </c>
      <c r="H11" s="369">
        <v>18060</v>
      </c>
      <c r="K11" s="376"/>
    </row>
    <row r="12" spans="1:11" ht="39">
      <c r="A12" s="370"/>
      <c r="B12" s="375"/>
      <c r="C12" s="372" t="s">
        <v>46</v>
      </c>
      <c r="D12" s="373" t="s">
        <v>13</v>
      </c>
      <c r="E12" s="369">
        <v>1617885</v>
      </c>
      <c r="F12" s="374">
        <v>0</v>
      </c>
      <c r="G12" s="369">
        <f>782167+37566</f>
        <v>819733</v>
      </c>
      <c r="H12" s="369">
        <v>8603</v>
      </c>
    </row>
    <row r="13" spans="1:11" ht="39">
      <c r="A13" s="370"/>
      <c r="B13" s="375"/>
      <c r="C13" s="372" t="s">
        <v>16</v>
      </c>
      <c r="D13" s="373" t="s">
        <v>13</v>
      </c>
      <c r="E13" s="369">
        <v>2926479</v>
      </c>
      <c r="F13" s="374">
        <v>0</v>
      </c>
      <c r="G13" s="369">
        <v>3630119</v>
      </c>
      <c r="H13" s="369">
        <v>110054</v>
      </c>
    </row>
    <row r="14" spans="1:11" ht="16.5" customHeight="1">
      <c r="A14" s="370"/>
      <c r="B14" s="945" t="s">
        <v>17</v>
      </c>
      <c r="C14" s="945"/>
      <c r="D14" s="945"/>
      <c r="E14" s="945"/>
      <c r="F14" s="945"/>
      <c r="G14" s="945"/>
      <c r="H14" s="945"/>
    </row>
    <row r="15" spans="1:11" ht="16.5" customHeight="1">
      <c r="A15" s="370"/>
      <c r="B15" s="942" t="s">
        <v>18</v>
      </c>
      <c r="C15" s="942"/>
      <c r="D15" s="373" t="s">
        <v>13</v>
      </c>
      <c r="E15" s="369">
        <v>44356</v>
      </c>
      <c r="F15" s="377">
        <v>0</v>
      </c>
      <c r="G15" s="369">
        <v>49529</v>
      </c>
      <c r="H15" s="369">
        <v>1596</v>
      </c>
    </row>
    <row r="16" spans="1:11" ht="16.5" customHeight="1">
      <c r="A16" s="370"/>
      <c r="B16" s="942" t="s">
        <v>19</v>
      </c>
      <c r="C16" s="942"/>
      <c r="D16" s="373" t="s">
        <v>13</v>
      </c>
      <c r="E16" s="369">
        <v>78040</v>
      </c>
      <c r="F16" s="377">
        <v>0</v>
      </c>
      <c r="G16" s="369">
        <v>182748</v>
      </c>
      <c r="H16" s="369">
        <v>3184</v>
      </c>
    </row>
    <row r="17" spans="1:8" ht="16.5" customHeight="1">
      <c r="A17" s="370"/>
      <c r="B17" s="942" t="s">
        <v>20</v>
      </c>
      <c r="C17" s="942"/>
      <c r="D17" s="373" t="s">
        <v>13</v>
      </c>
      <c r="E17" s="369">
        <v>57535</v>
      </c>
      <c r="F17" s="377">
        <v>0</v>
      </c>
      <c r="G17" s="369">
        <v>128158</v>
      </c>
      <c r="H17" s="369">
        <v>2384</v>
      </c>
    </row>
    <row r="18" spans="1:8" ht="16.5" customHeight="1">
      <c r="A18" s="370"/>
      <c r="B18" s="945" t="s">
        <v>47</v>
      </c>
      <c r="C18" s="945"/>
      <c r="D18" s="373"/>
      <c r="E18" s="377"/>
      <c r="F18" s="377"/>
      <c r="G18" s="377"/>
      <c r="H18" s="377"/>
    </row>
    <row r="19" spans="1:8" ht="16.5" customHeight="1">
      <c r="A19" s="370"/>
      <c r="B19" s="942" t="s">
        <v>48</v>
      </c>
      <c r="C19" s="942"/>
      <c r="D19" s="373" t="s">
        <v>13</v>
      </c>
      <c r="E19" s="377">
        <v>0</v>
      </c>
      <c r="F19" s="377">
        <v>0</v>
      </c>
      <c r="G19" s="377">
        <v>0</v>
      </c>
      <c r="H19" s="377">
        <v>0</v>
      </c>
    </row>
    <row r="20" spans="1:8" ht="16.5" customHeight="1">
      <c r="A20" s="378"/>
      <c r="B20" s="943" t="s">
        <v>49</v>
      </c>
      <c r="C20" s="943"/>
      <c r="D20" s="379" t="s">
        <v>13</v>
      </c>
      <c r="E20" s="380">
        <v>0</v>
      </c>
      <c r="F20" s="377">
        <v>0</v>
      </c>
      <c r="G20" s="380">
        <v>0</v>
      </c>
      <c r="H20" s="380">
        <v>0</v>
      </c>
    </row>
    <row r="21" spans="1:8" ht="15.75">
      <c r="A21" s="381" t="s">
        <v>50</v>
      </c>
      <c r="B21" s="382"/>
      <c r="C21" s="383"/>
      <c r="D21" s="384"/>
      <c r="E21" s="385">
        <f>E17+E16+E15+E13+E12+E11+E10+E9+E8</f>
        <v>5802414</v>
      </c>
      <c r="F21" s="386"/>
      <c r="G21" s="385">
        <f>G17+G16+G15+G13+G12+G11+G10+G9+G8</f>
        <v>5653872</v>
      </c>
      <c r="H21" s="385">
        <f>H17+H16+H15+H13+H12+H11+H10+H9+H8</f>
        <v>155764</v>
      </c>
    </row>
    <row r="22" spans="1:8" ht="15.75">
      <c r="A22" s="387"/>
      <c r="B22" s="388"/>
      <c r="C22" s="389"/>
      <c r="D22" s="390"/>
      <c r="E22" s="391"/>
      <c r="F22" s="392"/>
      <c r="G22" s="391"/>
      <c r="H22" s="393">
        <f>E21+G21+H21</f>
        <v>11612050</v>
      </c>
    </row>
    <row r="24" spans="1:8" s="395" customFormat="1" ht="15.75">
      <c r="A24" s="394" t="s">
        <v>22</v>
      </c>
    </row>
    <row r="25" spans="1:8" s="395" customFormat="1" ht="15.75">
      <c r="A25" s="394" t="s">
        <v>51</v>
      </c>
    </row>
    <row r="26" spans="1:8" ht="16.5" customHeight="1">
      <c r="A26" s="944" t="s">
        <v>3</v>
      </c>
      <c r="B26" s="944" t="s">
        <v>4</v>
      </c>
      <c r="C26" s="944"/>
      <c r="D26" s="944" t="s">
        <v>5</v>
      </c>
      <c r="E26" s="944" t="s">
        <v>6</v>
      </c>
      <c r="F26" s="944"/>
      <c r="G26" s="944"/>
      <c r="H26" s="944"/>
    </row>
    <row r="27" spans="1:8" ht="15.75">
      <c r="A27" s="944"/>
      <c r="B27" s="944"/>
      <c r="C27" s="944"/>
      <c r="D27" s="944"/>
      <c r="E27" s="367" t="s">
        <v>7</v>
      </c>
      <c r="F27" s="367" t="s">
        <v>8</v>
      </c>
      <c r="G27" s="367" t="s">
        <v>9</v>
      </c>
      <c r="H27" s="367" t="s">
        <v>10</v>
      </c>
    </row>
    <row r="28" spans="1:8" ht="16.5" customHeight="1">
      <c r="A28" s="368" t="s">
        <v>23</v>
      </c>
      <c r="B28" s="944" t="s">
        <v>24</v>
      </c>
      <c r="C28" s="944"/>
      <c r="D28" s="367" t="s">
        <v>25</v>
      </c>
      <c r="E28" s="367" t="s">
        <v>26</v>
      </c>
      <c r="F28" s="367" t="s">
        <v>27</v>
      </c>
      <c r="G28" s="367" t="s">
        <v>28</v>
      </c>
      <c r="H28" s="367" t="s">
        <v>29</v>
      </c>
    </row>
    <row r="29" spans="1:8" ht="26.25">
      <c r="A29" s="370"/>
      <c r="B29" s="371" t="s">
        <v>30</v>
      </c>
      <c r="C29" s="372" t="s">
        <v>12</v>
      </c>
      <c r="D29" s="373" t="s">
        <v>13</v>
      </c>
      <c r="E29" s="369">
        <f>E8</f>
        <v>947906</v>
      </c>
      <c r="F29" s="369">
        <v>0</v>
      </c>
      <c r="G29" s="369">
        <f>G8</f>
        <v>0</v>
      </c>
      <c r="H29" s="369">
        <f>H8</f>
        <v>0</v>
      </c>
    </row>
    <row r="30" spans="1:8" ht="39">
      <c r="A30" s="370"/>
      <c r="B30" s="375"/>
      <c r="C30" s="372" t="s">
        <v>43</v>
      </c>
      <c r="D30" s="373" t="s">
        <v>13</v>
      </c>
      <c r="E30" s="369">
        <f>E9</f>
        <v>0</v>
      </c>
      <c r="F30" s="369">
        <v>0</v>
      </c>
      <c r="G30" s="369">
        <f>G9</f>
        <v>0</v>
      </c>
      <c r="H30" s="369">
        <f>H9</f>
        <v>0</v>
      </c>
    </row>
    <row r="31" spans="1:8" ht="39">
      <c r="A31" s="370"/>
      <c r="B31" s="375"/>
      <c r="C31" s="372" t="s">
        <v>44</v>
      </c>
      <c r="D31" s="373" t="s">
        <v>13</v>
      </c>
      <c r="E31" s="369">
        <f>E10</f>
        <v>0</v>
      </c>
      <c r="F31" s="369">
        <v>0</v>
      </c>
      <c r="G31" s="369">
        <f>G10-G50-G68</f>
        <v>392484</v>
      </c>
      <c r="H31" s="369">
        <f>H10-H50</f>
        <v>0</v>
      </c>
    </row>
    <row r="32" spans="1:8" ht="39">
      <c r="A32" s="370"/>
      <c r="B32" s="375"/>
      <c r="C32" s="372" t="s">
        <v>45</v>
      </c>
      <c r="D32" s="373" t="s">
        <v>13</v>
      </c>
      <c r="E32" s="369">
        <f>E11</f>
        <v>130213</v>
      </c>
      <c r="F32" s="369">
        <v>0</v>
      </c>
      <c r="G32" s="369">
        <f>G11-G69</f>
        <v>102237</v>
      </c>
      <c r="H32" s="369">
        <f>H11</f>
        <v>18060</v>
      </c>
    </row>
    <row r="33" spans="1:8" ht="39">
      <c r="A33" s="370"/>
      <c r="B33" s="375"/>
      <c r="C33" s="372" t="s">
        <v>46</v>
      </c>
      <c r="D33" s="373" t="s">
        <v>13</v>
      </c>
      <c r="E33" s="369">
        <f>E12</f>
        <v>1617885</v>
      </c>
      <c r="F33" s="369">
        <v>0</v>
      </c>
      <c r="G33" s="369">
        <f>G12-G55-G60-G70</f>
        <v>495867</v>
      </c>
      <c r="H33" s="369">
        <f>H12-H46-H51</f>
        <v>3282</v>
      </c>
    </row>
    <row r="34" spans="1:8" ht="39">
      <c r="A34" s="370"/>
      <c r="B34" s="375"/>
      <c r="C34" s="372" t="s">
        <v>16</v>
      </c>
      <c r="D34" s="373" t="s">
        <v>13</v>
      </c>
      <c r="E34" s="369">
        <f>E13-E47</f>
        <v>2785429</v>
      </c>
      <c r="F34" s="369">
        <v>0</v>
      </c>
      <c r="G34" s="369">
        <f>G13-G47-G52-G56-G61-G64-G79</f>
        <v>2613495</v>
      </c>
      <c r="H34" s="369">
        <f>H13-H47-H52-H56-H74</f>
        <v>69358</v>
      </c>
    </row>
    <row r="35" spans="1:8" ht="16.5" customHeight="1">
      <c r="A35" s="370"/>
      <c r="B35" s="945" t="s">
        <v>17</v>
      </c>
      <c r="C35" s="945"/>
      <c r="D35" s="945"/>
      <c r="E35" s="945"/>
      <c r="F35" s="945"/>
      <c r="G35" s="945"/>
      <c r="H35" s="945"/>
    </row>
    <row r="36" spans="1:8" ht="16.5" customHeight="1">
      <c r="A36" s="370"/>
      <c r="B36" s="942" t="s">
        <v>18</v>
      </c>
      <c r="C36" s="942"/>
      <c r="D36" s="373" t="s">
        <v>13</v>
      </c>
      <c r="E36" s="369">
        <f t="shared" ref="E36:H38" si="0">E15</f>
        <v>44356</v>
      </c>
      <c r="F36" s="369">
        <f t="shared" si="0"/>
        <v>0</v>
      </c>
      <c r="G36" s="369">
        <f t="shared" si="0"/>
        <v>49529</v>
      </c>
      <c r="H36" s="369">
        <f t="shared" si="0"/>
        <v>1596</v>
      </c>
    </row>
    <row r="37" spans="1:8" ht="16.5" customHeight="1">
      <c r="A37" s="370"/>
      <c r="B37" s="942" t="s">
        <v>19</v>
      </c>
      <c r="C37" s="942"/>
      <c r="D37" s="373" t="s">
        <v>13</v>
      </c>
      <c r="E37" s="369">
        <f t="shared" si="0"/>
        <v>78040</v>
      </c>
      <c r="F37" s="369">
        <f t="shared" si="0"/>
        <v>0</v>
      </c>
      <c r="G37" s="369">
        <f t="shared" si="0"/>
        <v>182748</v>
      </c>
      <c r="H37" s="369">
        <f t="shared" si="0"/>
        <v>3184</v>
      </c>
    </row>
    <row r="38" spans="1:8" ht="16.5" customHeight="1">
      <c r="A38" s="370"/>
      <c r="B38" s="942" t="s">
        <v>20</v>
      </c>
      <c r="C38" s="942"/>
      <c r="D38" s="373" t="s">
        <v>13</v>
      </c>
      <c r="E38" s="369">
        <f t="shared" si="0"/>
        <v>57535</v>
      </c>
      <c r="F38" s="369">
        <f t="shared" si="0"/>
        <v>0</v>
      </c>
      <c r="G38" s="369">
        <f t="shared" si="0"/>
        <v>128158</v>
      </c>
      <c r="H38" s="369">
        <f t="shared" si="0"/>
        <v>2384</v>
      </c>
    </row>
    <row r="39" spans="1:8" ht="15.75">
      <c r="A39" s="396"/>
      <c r="B39" s="943"/>
      <c r="C39" s="943"/>
      <c r="D39" s="379"/>
      <c r="E39" s="369"/>
      <c r="F39" s="369"/>
      <c r="G39" s="369"/>
      <c r="H39" s="369"/>
    </row>
    <row r="40" spans="1:8" ht="15.75">
      <c r="A40" s="381" t="s">
        <v>21</v>
      </c>
      <c r="B40" s="397"/>
      <c r="C40" s="397"/>
      <c r="D40" s="398"/>
      <c r="E40" s="399">
        <f>E32+E31+E30+E33+E34+E29+E36+E37+E38</f>
        <v>5661364</v>
      </c>
      <c r="F40" s="400">
        <f>F32+F31+F30+F33+F34+F29</f>
        <v>0</v>
      </c>
      <c r="G40" s="399">
        <f>G32+G31+G30+G33+G34+G29+G36+G37+G38</f>
        <v>3964518</v>
      </c>
      <c r="H40" s="399">
        <f>H32+H31+H30+H33+H34+H29+H36+H37+H38</f>
        <v>97864</v>
      </c>
    </row>
    <row r="41" spans="1:8">
      <c r="A41" s="401"/>
      <c r="B41" s="402"/>
      <c r="C41" s="402"/>
      <c r="D41" s="403"/>
      <c r="H41" s="404">
        <f>E40+G40+H40</f>
        <v>9723746</v>
      </c>
    </row>
    <row r="42" spans="1:8">
      <c r="A42" s="405"/>
      <c r="E42" s="397"/>
      <c r="F42" s="397"/>
      <c r="G42" s="397"/>
      <c r="H42" s="406"/>
    </row>
    <row r="43" spans="1:8">
      <c r="A43" s="407"/>
      <c r="B43" s="402"/>
      <c r="C43" s="402"/>
      <c r="D43" s="402"/>
      <c r="E43" s="402"/>
      <c r="F43" s="402"/>
      <c r="G43" s="402"/>
      <c r="H43" s="408"/>
    </row>
    <row r="45" spans="1:8" ht="18.75" customHeight="1">
      <c r="A45" s="409" t="s">
        <v>52</v>
      </c>
    </row>
    <row r="46" spans="1:8" ht="39">
      <c r="A46" s="410"/>
      <c r="B46" s="411"/>
      <c r="C46" s="412" t="s">
        <v>46</v>
      </c>
      <c r="D46" s="413" t="s">
        <v>13</v>
      </c>
      <c r="E46" s="414"/>
      <c r="F46" s="415"/>
      <c r="G46" s="414"/>
      <c r="H46" s="414">
        <v>3707</v>
      </c>
    </row>
    <row r="47" spans="1:8" ht="39">
      <c r="A47" s="370"/>
      <c r="B47" s="375"/>
      <c r="C47" s="372" t="s">
        <v>16</v>
      </c>
      <c r="D47" s="373" t="s">
        <v>13</v>
      </c>
      <c r="E47" s="369">
        <v>141050</v>
      </c>
      <c r="F47" s="374"/>
      <c r="G47" s="369">
        <f>166433+5680+11568</f>
        <v>183681</v>
      </c>
      <c r="H47" s="369">
        <f>771</f>
        <v>771</v>
      </c>
    </row>
    <row r="49" spans="1:8" s="409" customFormat="1">
      <c r="A49" s="409" t="s">
        <v>53</v>
      </c>
    </row>
    <row r="50" spans="1:8" ht="39">
      <c r="A50" s="410"/>
      <c r="B50" s="411"/>
      <c r="C50" s="412" t="s">
        <v>44</v>
      </c>
      <c r="D50" s="413" t="s">
        <v>13</v>
      </c>
      <c r="E50" s="414"/>
      <c r="F50" s="415"/>
      <c r="G50" s="414">
        <v>35061</v>
      </c>
      <c r="H50" s="414">
        <v>11883</v>
      </c>
    </row>
    <row r="51" spans="1:8" ht="39">
      <c r="A51" s="370"/>
      <c r="B51" s="375"/>
      <c r="C51" s="372" t="s">
        <v>46</v>
      </c>
      <c r="D51" s="373" t="s">
        <v>13</v>
      </c>
      <c r="E51" s="369"/>
      <c r="F51" s="374"/>
      <c r="G51" s="369"/>
      <c r="H51" s="369">
        <v>1614</v>
      </c>
    </row>
    <row r="52" spans="1:8" ht="39">
      <c r="A52" s="370"/>
      <c r="B52" s="375"/>
      <c r="C52" s="372" t="s">
        <v>16</v>
      </c>
      <c r="D52" s="373" t="s">
        <v>13</v>
      </c>
      <c r="E52" s="369"/>
      <c r="F52" s="374"/>
      <c r="G52" s="369">
        <v>392359</v>
      </c>
      <c r="H52" s="369">
        <v>7308</v>
      </c>
    </row>
    <row r="54" spans="1:8" s="409" customFormat="1">
      <c r="A54" s="409" t="s">
        <v>54</v>
      </c>
    </row>
    <row r="55" spans="1:8" ht="39">
      <c r="A55" s="410"/>
      <c r="B55" s="411"/>
      <c r="C55" s="412" t="s">
        <v>46</v>
      </c>
      <c r="D55" s="413" t="s">
        <v>13</v>
      </c>
      <c r="E55" s="414"/>
      <c r="F55" s="415"/>
      <c r="G55" s="414">
        <v>204433</v>
      </c>
      <c r="H55" s="414"/>
    </row>
    <row r="56" spans="1:8" ht="39">
      <c r="A56" s="370"/>
      <c r="B56" s="375"/>
      <c r="C56" s="372" t="s">
        <v>16</v>
      </c>
      <c r="D56" s="373" t="s">
        <v>13</v>
      </c>
      <c r="E56" s="369"/>
      <c r="F56" s="374"/>
      <c r="G56" s="369">
        <v>274140</v>
      </c>
      <c r="H56" s="369">
        <v>29957</v>
      </c>
    </row>
    <row r="58" spans="1:8" s="409" customFormat="1">
      <c r="A58" s="409" t="s">
        <v>55</v>
      </c>
    </row>
    <row r="60" spans="1:8" ht="39">
      <c r="A60" s="410"/>
      <c r="B60" s="411"/>
      <c r="C60" s="412" t="s">
        <v>46</v>
      </c>
      <c r="D60" s="413" t="s">
        <v>13</v>
      </c>
      <c r="E60" s="414"/>
      <c r="F60" s="415"/>
      <c r="G60" s="414">
        <v>81867</v>
      </c>
      <c r="H60" s="414"/>
    </row>
    <row r="61" spans="1:8" ht="39">
      <c r="A61" s="410"/>
      <c r="B61" s="411"/>
      <c r="C61" s="412" t="s">
        <v>16</v>
      </c>
      <c r="D61" s="413" t="s">
        <v>13</v>
      </c>
      <c r="E61" s="414"/>
      <c r="F61" s="415"/>
      <c r="G61" s="414">
        <f>45819</f>
        <v>45819</v>
      </c>
      <c r="H61" s="414"/>
    </row>
    <row r="62" spans="1:8" s="409" customFormat="1">
      <c r="A62" s="409" t="s">
        <v>56</v>
      </c>
    </row>
    <row r="64" spans="1:8" ht="39">
      <c r="A64" s="410"/>
      <c r="B64" s="411"/>
      <c r="C64" s="412" t="s">
        <v>16</v>
      </c>
      <c r="D64" s="413" t="s">
        <v>13</v>
      </c>
      <c r="E64" s="414"/>
      <c r="F64" s="415"/>
      <c r="G64" s="414">
        <v>3070</v>
      </c>
      <c r="H64" s="414"/>
    </row>
    <row r="66" spans="1:8" s="409" customFormat="1">
      <c r="A66" s="409" t="s">
        <v>57</v>
      </c>
    </row>
    <row r="68" spans="1:8" ht="39">
      <c r="A68" s="410"/>
      <c r="B68" s="411"/>
      <c r="C68" s="412" t="s">
        <v>44</v>
      </c>
      <c r="D68" s="413" t="s">
        <v>13</v>
      </c>
      <c r="E68" s="414">
        <v>0</v>
      </c>
      <c r="F68" s="415">
        <v>0</v>
      </c>
      <c r="G68" s="414">
        <v>208677</v>
      </c>
      <c r="H68" s="414"/>
    </row>
    <row r="69" spans="1:8" ht="39">
      <c r="A69" s="370"/>
      <c r="B69" s="375"/>
      <c r="C69" s="372" t="s">
        <v>45</v>
      </c>
      <c r="D69" s="373" t="s">
        <v>13</v>
      </c>
      <c r="E69" s="414">
        <v>0</v>
      </c>
      <c r="F69" s="374">
        <v>0</v>
      </c>
      <c r="G69" s="369">
        <v>105126</v>
      </c>
      <c r="H69" s="369"/>
    </row>
    <row r="70" spans="1:8" ht="39">
      <c r="A70" s="370"/>
      <c r="B70" s="375"/>
      <c r="C70" s="372" t="s">
        <v>46</v>
      </c>
      <c r="D70" s="373" t="s">
        <v>13</v>
      </c>
      <c r="E70" s="414">
        <v>0</v>
      </c>
      <c r="F70" s="374">
        <v>0</v>
      </c>
      <c r="G70" s="369">
        <v>37566</v>
      </c>
      <c r="H70" s="369"/>
    </row>
    <row r="72" spans="1:8">
      <c r="A72" s="409" t="s">
        <v>69</v>
      </c>
      <c r="B72" s="409"/>
      <c r="C72" s="409"/>
      <c r="D72" s="409"/>
      <c r="E72" s="409"/>
      <c r="F72" s="409"/>
      <c r="G72" s="409"/>
      <c r="H72" s="409"/>
    </row>
    <row r="74" spans="1:8" ht="39">
      <c r="A74" s="410"/>
      <c r="B74" s="411"/>
      <c r="C74" s="412" t="s">
        <v>16</v>
      </c>
      <c r="D74" s="413" t="s">
        <v>13</v>
      </c>
      <c r="E74" s="414">
        <v>0</v>
      </c>
      <c r="F74" s="415">
        <v>0</v>
      </c>
      <c r="G74" s="414">
        <f>-H68</f>
        <v>0</v>
      </c>
      <c r="H74" s="414">
        <v>2660</v>
      </c>
    </row>
    <row r="77" spans="1:8">
      <c r="A77" s="409" t="s">
        <v>70</v>
      </c>
      <c r="B77" s="409"/>
      <c r="C77" s="409"/>
      <c r="D77" s="409"/>
      <c r="E77" s="409"/>
      <c r="F77" s="409"/>
      <c r="G77" s="409"/>
      <c r="H77" s="409"/>
    </row>
    <row r="79" spans="1:8" ht="39">
      <c r="A79" s="410"/>
      <c r="B79" s="411"/>
      <c r="C79" s="412" t="s">
        <v>16</v>
      </c>
      <c r="D79" s="413" t="s">
        <v>13</v>
      </c>
      <c r="E79" s="414">
        <v>0</v>
      </c>
      <c r="F79" s="415">
        <v>0</v>
      </c>
      <c r="G79" s="414">
        <f>117555</f>
        <v>117555</v>
      </c>
      <c r="H79" s="414">
        <v>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Лист139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320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5762403</v>
      </c>
      <c r="D8" s="881"/>
      <c r="E8" s="881">
        <v>7538137</v>
      </c>
      <c r="F8" s="881">
        <v>448273</v>
      </c>
      <c r="G8" s="878">
        <v>13748813</v>
      </c>
    </row>
    <row r="9" spans="1:9">
      <c r="A9" s="882">
        <v>2</v>
      </c>
      <c r="B9" s="883" t="s">
        <v>234</v>
      </c>
      <c r="C9" s="884">
        <v>11959</v>
      </c>
      <c r="D9" s="884"/>
      <c r="E9" s="884">
        <v>42853</v>
      </c>
      <c r="F9" s="884">
        <v>6356</v>
      </c>
      <c r="G9" s="885">
        <v>61168</v>
      </c>
    </row>
    <row r="10" spans="1:9">
      <c r="A10" s="879">
        <v>3</v>
      </c>
      <c r="B10" s="880" t="s">
        <v>235</v>
      </c>
      <c r="C10" s="881"/>
      <c r="D10" s="881"/>
      <c r="E10" s="881">
        <v>164600</v>
      </c>
      <c r="F10" s="881">
        <v>77527</v>
      </c>
      <c r="G10" s="878">
        <v>242127</v>
      </c>
    </row>
    <row r="11" spans="1:9">
      <c r="A11" s="882">
        <v>4</v>
      </c>
      <c r="B11" s="883" t="s">
        <v>236</v>
      </c>
      <c r="C11" s="884"/>
      <c r="D11" s="884"/>
      <c r="E11" s="884">
        <v>51051</v>
      </c>
      <c r="F11" s="884">
        <v>9613</v>
      </c>
      <c r="G11" s="885">
        <v>60664</v>
      </c>
      <c r="I11" s="886"/>
    </row>
    <row r="12" spans="1:9">
      <c r="A12" s="879">
        <v>5</v>
      </c>
      <c r="B12" s="880" t="s">
        <v>237</v>
      </c>
      <c r="C12" s="881">
        <v>1102557</v>
      </c>
      <c r="D12" s="881"/>
      <c r="E12" s="881">
        <v>2408969</v>
      </c>
      <c r="F12" s="881">
        <v>87029</v>
      </c>
      <c r="G12" s="878">
        <v>3598555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877089</v>
      </c>
      <c r="F13" s="884">
        <v>445490</v>
      </c>
      <c r="G13" s="885">
        <v>1322579</v>
      </c>
    </row>
    <row r="14" spans="1:9">
      <c r="A14" s="879">
        <v>7</v>
      </c>
      <c r="B14" s="880" t="s">
        <v>295</v>
      </c>
      <c r="C14" s="881"/>
      <c r="D14" s="881"/>
      <c r="E14" s="881">
        <v>98533</v>
      </c>
      <c r="F14" s="881"/>
      <c r="G14" s="878">
        <v>98533</v>
      </c>
    </row>
    <row r="15" spans="1:9">
      <c r="A15" s="882">
        <v>8</v>
      </c>
      <c r="B15" s="883" t="s">
        <v>296</v>
      </c>
      <c r="C15" s="884"/>
      <c r="D15" s="884"/>
      <c r="E15" s="884">
        <v>298563</v>
      </c>
      <c r="F15" s="884"/>
      <c r="G15" s="885">
        <v>298563</v>
      </c>
    </row>
    <row r="16" spans="1:9">
      <c r="A16" s="879">
        <v>9</v>
      </c>
      <c r="B16" s="880" t="s">
        <v>241</v>
      </c>
      <c r="C16" s="881"/>
      <c r="D16" s="881"/>
      <c r="E16" s="881">
        <v>314146</v>
      </c>
      <c r="F16" s="881"/>
      <c r="G16" s="878">
        <v>314146</v>
      </c>
    </row>
    <row r="17" spans="1:7">
      <c r="A17" s="882">
        <v>10</v>
      </c>
      <c r="B17" s="883" t="s">
        <v>308</v>
      </c>
      <c r="C17" s="884"/>
      <c r="D17" s="884"/>
      <c r="E17" s="884">
        <v>4374</v>
      </c>
      <c r="F17" s="884"/>
      <c r="G17" s="885">
        <v>4374</v>
      </c>
    </row>
    <row r="18" spans="1:7">
      <c r="A18" s="879">
        <v>11</v>
      </c>
      <c r="B18" s="880" t="s">
        <v>242</v>
      </c>
      <c r="C18" s="881"/>
      <c r="D18" s="881"/>
      <c r="E18" s="881">
        <v>86082</v>
      </c>
      <c r="F18" s="881">
        <v>38596</v>
      </c>
      <c r="G18" s="878">
        <v>124678</v>
      </c>
    </row>
    <row r="19" spans="1:7">
      <c r="A19" s="882">
        <v>12</v>
      </c>
      <c r="B19" s="883" t="s">
        <v>304</v>
      </c>
      <c r="C19" s="884"/>
      <c r="D19" s="884"/>
      <c r="E19" s="884">
        <v>10833</v>
      </c>
      <c r="F19" s="884"/>
      <c r="G19" s="885">
        <v>10833</v>
      </c>
    </row>
    <row r="20" spans="1:7">
      <c r="A20" s="879">
        <v>13</v>
      </c>
      <c r="B20" s="880" t="s">
        <v>280</v>
      </c>
      <c r="C20" s="881"/>
      <c r="D20" s="881"/>
      <c r="E20" s="881">
        <v>824076</v>
      </c>
      <c r="F20" s="881"/>
      <c r="G20" s="878">
        <v>824076</v>
      </c>
    </row>
    <row r="21" spans="1:7">
      <c r="A21" s="882">
        <v>14</v>
      </c>
      <c r="B21" s="883" t="s">
        <v>243</v>
      </c>
      <c r="C21" s="884"/>
      <c r="D21" s="884"/>
      <c r="E21" s="884">
        <v>57480</v>
      </c>
      <c r="F21" s="884">
        <v>4735</v>
      </c>
      <c r="G21" s="885">
        <v>62215</v>
      </c>
    </row>
    <row r="22" spans="1:7">
      <c r="A22" s="879">
        <v>15</v>
      </c>
      <c r="B22" s="880" t="s">
        <v>317</v>
      </c>
      <c r="C22" s="881"/>
      <c r="D22" s="881"/>
      <c r="E22" s="881">
        <v>110964</v>
      </c>
      <c r="F22" s="881"/>
      <c r="G22" s="878">
        <v>110964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4620</v>
      </c>
      <c r="G23" s="885">
        <v>4620</v>
      </c>
    </row>
    <row r="24" spans="1:7">
      <c r="A24" s="879">
        <v>17</v>
      </c>
      <c r="B24" s="880" t="s">
        <v>276</v>
      </c>
      <c r="C24" s="881">
        <v>78886</v>
      </c>
      <c r="D24" s="881"/>
      <c r="E24" s="881">
        <v>54871</v>
      </c>
      <c r="F24" s="881"/>
      <c r="G24" s="878">
        <v>133757</v>
      </c>
    </row>
    <row r="25" spans="1:7">
      <c r="A25" s="882">
        <v>18</v>
      </c>
      <c r="B25" s="883" t="s">
        <v>245</v>
      </c>
      <c r="C25" s="884"/>
      <c r="D25" s="884"/>
      <c r="E25" s="884">
        <v>20736</v>
      </c>
      <c r="F25" s="884"/>
      <c r="G25" s="885">
        <v>20736</v>
      </c>
    </row>
    <row r="26" spans="1:7">
      <c r="A26" s="879">
        <v>19</v>
      </c>
      <c r="B26" s="880" t="s">
        <v>246</v>
      </c>
      <c r="C26" s="881"/>
      <c r="D26" s="881"/>
      <c r="E26" s="881">
        <v>893826</v>
      </c>
      <c r="F26" s="881">
        <v>8482</v>
      </c>
      <c r="G26" s="878">
        <v>902308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498383</v>
      </c>
      <c r="F27" s="884">
        <v>4465</v>
      </c>
      <c r="G27" s="885">
        <v>502848</v>
      </c>
    </row>
    <row r="28" spans="1:7">
      <c r="A28" s="879">
        <v>21</v>
      </c>
      <c r="B28" s="880" t="s">
        <v>261</v>
      </c>
      <c r="C28" s="881"/>
      <c r="D28" s="881"/>
      <c r="E28" s="881">
        <v>1432519</v>
      </c>
      <c r="F28" s="881">
        <v>1473</v>
      </c>
      <c r="G28" s="878">
        <v>1433992</v>
      </c>
    </row>
    <row r="29" spans="1:7">
      <c r="A29" s="882">
        <v>22</v>
      </c>
      <c r="B29" s="883" t="s">
        <v>250</v>
      </c>
      <c r="C29" s="884"/>
      <c r="D29" s="884"/>
      <c r="E29" s="884">
        <v>85373</v>
      </c>
      <c r="F29" s="884">
        <v>103121</v>
      </c>
      <c r="G29" s="885">
        <v>188494</v>
      </c>
    </row>
    <row r="30" spans="1:7">
      <c r="A30" s="879">
        <v>23</v>
      </c>
      <c r="B30" s="880" t="s">
        <v>277</v>
      </c>
      <c r="C30" s="881">
        <v>81434</v>
      </c>
      <c r="D30" s="881"/>
      <c r="E30" s="881">
        <v>136620</v>
      </c>
      <c r="F30" s="881"/>
      <c r="G30" s="878">
        <v>218054</v>
      </c>
    </row>
    <row r="31" spans="1:7">
      <c r="A31" s="882">
        <v>24</v>
      </c>
      <c r="B31" s="883" t="s">
        <v>251</v>
      </c>
      <c r="C31" s="884">
        <v>4150</v>
      </c>
      <c r="D31" s="884"/>
      <c r="E31" s="884"/>
      <c r="F31" s="884"/>
      <c r="G31" s="885">
        <v>4150</v>
      </c>
    </row>
    <row r="32" spans="1:7">
      <c r="A32" s="879">
        <v>25</v>
      </c>
      <c r="B32" s="880" t="s">
        <v>292</v>
      </c>
      <c r="C32" s="881"/>
      <c r="D32" s="881"/>
      <c r="E32" s="881">
        <v>104758</v>
      </c>
      <c r="F32" s="881"/>
      <c r="G32" s="878">
        <v>104758</v>
      </c>
    </row>
    <row r="33" spans="1:7">
      <c r="A33" s="882">
        <v>26</v>
      </c>
      <c r="B33" s="883" t="s">
        <v>252</v>
      </c>
      <c r="C33" s="884"/>
      <c r="D33" s="884"/>
      <c r="E33" s="884">
        <v>668525</v>
      </c>
      <c r="F33" s="884">
        <v>12819</v>
      </c>
      <c r="G33" s="885">
        <v>681344</v>
      </c>
    </row>
    <row r="34" spans="1:7">
      <c r="A34" s="879">
        <v>27</v>
      </c>
      <c r="B34" s="880" t="s">
        <v>278</v>
      </c>
      <c r="C34" s="881"/>
      <c r="D34" s="881"/>
      <c r="E34" s="881">
        <v>387000</v>
      </c>
      <c r="F34" s="881"/>
      <c r="G34" s="878">
        <v>387000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169</v>
      </c>
      <c r="G35" s="885">
        <v>169</v>
      </c>
    </row>
    <row r="36" spans="1:7">
      <c r="A36" s="879">
        <v>29</v>
      </c>
      <c r="B36" s="880" t="s">
        <v>253</v>
      </c>
      <c r="C36" s="881"/>
      <c r="D36" s="881"/>
      <c r="E36" s="881">
        <v>274745</v>
      </c>
      <c r="F36" s="881"/>
      <c r="G36" s="878">
        <v>274745</v>
      </c>
    </row>
    <row r="37" spans="1:7">
      <c r="A37" s="882">
        <v>30</v>
      </c>
      <c r="B37" s="883" t="s">
        <v>318</v>
      </c>
      <c r="C37" s="884"/>
      <c r="D37" s="884"/>
      <c r="E37" s="884">
        <v>410522</v>
      </c>
      <c r="F37" s="884"/>
      <c r="G37" s="885">
        <v>410522</v>
      </c>
    </row>
    <row r="38" spans="1:7">
      <c r="A38" s="879">
        <v>31</v>
      </c>
      <c r="B38" s="880" t="s">
        <v>254</v>
      </c>
      <c r="C38" s="881"/>
      <c r="D38" s="881"/>
      <c r="E38" s="881">
        <v>386593</v>
      </c>
      <c r="F38" s="881">
        <v>41826</v>
      </c>
      <c r="G38" s="878">
        <v>428419</v>
      </c>
    </row>
    <row r="39" spans="1:7">
      <c r="A39" s="882">
        <v>32</v>
      </c>
      <c r="B39" s="883" t="s">
        <v>255</v>
      </c>
      <c r="C39" s="884">
        <v>824127</v>
      </c>
      <c r="D39" s="884"/>
      <c r="E39" s="884">
        <v>426148</v>
      </c>
      <c r="F39" s="884"/>
      <c r="G39" s="885">
        <v>1250275</v>
      </c>
    </row>
    <row r="40" spans="1:7">
      <c r="A40" s="879">
        <v>33</v>
      </c>
      <c r="B40" s="880" t="s">
        <v>256</v>
      </c>
      <c r="C40" s="881"/>
      <c r="D40" s="881"/>
      <c r="E40" s="881">
        <v>145641</v>
      </c>
      <c r="F40" s="881"/>
      <c r="G40" s="878">
        <v>145641</v>
      </c>
    </row>
    <row r="41" spans="1:7">
      <c r="A41" s="882">
        <v>34</v>
      </c>
      <c r="B41" s="883" t="s">
        <v>257</v>
      </c>
      <c r="C41" s="884"/>
      <c r="D41" s="884"/>
      <c r="E41" s="884">
        <v>278459</v>
      </c>
      <c r="F41" s="884"/>
      <c r="G41" s="885">
        <v>278459</v>
      </c>
    </row>
    <row r="42" spans="1:7">
      <c r="A42" s="879">
        <v>35</v>
      </c>
      <c r="B42" s="880" t="s">
        <v>319</v>
      </c>
      <c r="C42" s="881"/>
      <c r="D42" s="881"/>
      <c r="E42" s="881">
        <v>81620</v>
      </c>
      <c r="F42" s="881"/>
      <c r="G42" s="878">
        <v>81620</v>
      </c>
    </row>
    <row r="43" spans="1:7">
      <c r="A43" s="882">
        <v>36</v>
      </c>
      <c r="B43" s="883" t="s">
        <v>258</v>
      </c>
      <c r="C43" s="884"/>
      <c r="D43" s="884"/>
      <c r="E43" s="884">
        <v>9770</v>
      </c>
      <c r="F43" s="884"/>
      <c r="G43" s="885">
        <v>9770</v>
      </c>
    </row>
    <row r="44" spans="1:7">
      <c r="A44" s="879">
        <v>37</v>
      </c>
      <c r="B44" s="880" t="s">
        <v>259</v>
      </c>
      <c r="C44" s="881"/>
      <c r="D44" s="887"/>
      <c r="E44" s="881">
        <v>63799</v>
      </c>
      <c r="F44" s="881"/>
      <c r="G44" s="878">
        <v>63799</v>
      </c>
    </row>
    <row r="45" spans="1:7">
      <c r="A45" s="888">
        <v>38</v>
      </c>
      <c r="B45" s="883" t="s">
        <v>260</v>
      </c>
      <c r="C45" s="884">
        <v>2474354</v>
      </c>
      <c r="D45" s="884">
        <v>427265</v>
      </c>
      <c r="E45" s="883">
        <v>223142</v>
      </c>
      <c r="F45" s="884">
        <v>42040</v>
      </c>
      <c r="G45" s="885">
        <v>3166801</v>
      </c>
    </row>
    <row r="46" spans="1:7">
      <c r="A46" s="879">
        <v>39</v>
      </c>
      <c r="B46" s="880" t="s">
        <v>313</v>
      </c>
      <c r="C46" s="881">
        <v>237088</v>
      </c>
      <c r="D46" s="887"/>
      <c r="E46" s="881"/>
      <c r="F46" s="881"/>
      <c r="G46" s="878">
        <v>237088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10576958</v>
      </c>
      <c r="D49" s="891">
        <v>427265</v>
      </c>
      <c r="E49" s="891">
        <v>19470800</v>
      </c>
      <c r="F49" s="891">
        <v>1336634</v>
      </c>
      <c r="G49" s="891">
        <v>31811657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Лист140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321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4733832</v>
      </c>
      <c r="D8" s="881"/>
      <c r="E8" s="881">
        <v>5785659</v>
      </c>
      <c r="F8" s="881">
        <v>329649</v>
      </c>
      <c r="G8" s="881">
        <v>10849140</v>
      </c>
    </row>
    <row r="9" spans="1:9">
      <c r="A9" s="882">
        <v>2</v>
      </c>
      <c r="B9" s="883" t="s">
        <v>234</v>
      </c>
      <c r="C9" s="884">
        <v>10436</v>
      </c>
      <c r="D9" s="884"/>
      <c r="E9" s="884">
        <v>34202</v>
      </c>
      <c r="F9" s="884">
        <v>6264</v>
      </c>
      <c r="G9" s="884">
        <v>50902</v>
      </c>
    </row>
    <row r="10" spans="1:9">
      <c r="A10" s="879">
        <v>3</v>
      </c>
      <c r="B10" s="880" t="s">
        <v>235</v>
      </c>
      <c r="C10" s="881"/>
      <c r="D10" s="881"/>
      <c r="E10" s="881">
        <v>120480</v>
      </c>
      <c r="F10" s="881">
        <v>62280</v>
      </c>
      <c r="G10" s="881">
        <v>182760</v>
      </c>
    </row>
    <row r="11" spans="1:9">
      <c r="A11" s="882">
        <v>4</v>
      </c>
      <c r="B11" s="883" t="s">
        <v>236</v>
      </c>
      <c r="C11" s="884"/>
      <c r="D11" s="884"/>
      <c r="E11" s="884">
        <v>39870</v>
      </c>
      <c r="F11" s="884">
        <v>10507</v>
      </c>
      <c r="G11" s="884">
        <v>50377</v>
      </c>
      <c r="I11" s="886"/>
    </row>
    <row r="12" spans="1:9">
      <c r="A12" s="879">
        <v>5</v>
      </c>
      <c r="B12" s="880" t="s">
        <v>237</v>
      </c>
      <c r="C12" s="881">
        <v>1194362</v>
      </c>
      <c r="D12" s="881"/>
      <c r="E12" s="881">
        <v>1852015</v>
      </c>
      <c r="F12" s="881">
        <v>96836</v>
      </c>
      <c r="G12" s="881">
        <v>3143213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770923</v>
      </c>
      <c r="F13" s="884">
        <v>405440</v>
      </c>
      <c r="G13" s="884">
        <v>1176363</v>
      </c>
    </row>
    <row r="14" spans="1:9">
      <c r="A14" s="879">
        <v>7</v>
      </c>
      <c r="B14" s="880" t="s">
        <v>295</v>
      </c>
      <c r="C14" s="881"/>
      <c r="D14" s="881"/>
      <c r="E14" s="881">
        <v>72791</v>
      </c>
      <c r="F14" s="881"/>
      <c r="G14" s="881">
        <v>72791</v>
      </c>
    </row>
    <row r="15" spans="1:9">
      <c r="A15" s="882">
        <v>8</v>
      </c>
      <c r="B15" s="883" t="s">
        <v>296</v>
      </c>
      <c r="C15" s="884"/>
      <c r="D15" s="884"/>
      <c r="E15" s="884">
        <v>292291</v>
      </c>
      <c r="F15" s="884"/>
      <c r="G15" s="884">
        <v>292291</v>
      </c>
    </row>
    <row r="16" spans="1:9">
      <c r="A16" s="879">
        <v>9</v>
      </c>
      <c r="B16" s="880" t="s">
        <v>241</v>
      </c>
      <c r="C16" s="881"/>
      <c r="D16" s="881"/>
      <c r="E16" s="881">
        <v>276774</v>
      </c>
      <c r="F16" s="881"/>
      <c r="G16" s="881">
        <v>276774</v>
      </c>
    </row>
    <row r="17" spans="1:7">
      <c r="A17" s="882">
        <v>10</v>
      </c>
      <c r="B17" s="883" t="s">
        <v>308</v>
      </c>
      <c r="C17" s="884"/>
      <c r="D17" s="884"/>
      <c r="E17" s="884">
        <v>8641</v>
      </c>
      <c r="F17" s="884"/>
      <c r="G17" s="884">
        <v>8641</v>
      </c>
    </row>
    <row r="18" spans="1:7">
      <c r="A18" s="879">
        <v>11</v>
      </c>
      <c r="B18" s="880" t="s">
        <v>242</v>
      </c>
      <c r="C18" s="881"/>
      <c r="D18" s="881"/>
      <c r="E18" s="881">
        <v>114781</v>
      </c>
      <c r="F18" s="881">
        <v>37365</v>
      </c>
      <c r="G18" s="881">
        <v>152146</v>
      </c>
    </row>
    <row r="19" spans="1:7">
      <c r="A19" s="882">
        <v>12</v>
      </c>
      <c r="B19" s="883" t="s">
        <v>304</v>
      </c>
      <c r="C19" s="884"/>
      <c r="D19" s="884"/>
      <c r="E19" s="884">
        <v>9801</v>
      </c>
      <c r="F19" s="884"/>
      <c r="G19" s="884">
        <v>9801</v>
      </c>
    </row>
    <row r="20" spans="1:7">
      <c r="A20" s="879">
        <v>13</v>
      </c>
      <c r="B20" s="880" t="s">
        <v>280</v>
      </c>
      <c r="C20" s="881"/>
      <c r="D20" s="881"/>
      <c r="E20" s="881">
        <v>794665</v>
      </c>
      <c r="F20" s="881"/>
      <c r="G20" s="881">
        <v>794665</v>
      </c>
    </row>
    <row r="21" spans="1:7">
      <c r="A21" s="882">
        <v>14</v>
      </c>
      <c r="B21" s="883" t="s">
        <v>243</v>
      </c>
      <c r="C21" s="884"/>
      <c r="D21" s="884"/>
      <c r="E21" s="884">
        <v>52896</v>
      </c>
      <c r="F21" s="884">
        <v>3929</v>
      </c>
      <c r="G21" s="884">
        <v>56825</v>
      </c>
    </row>
    <row r="22" spans="1:7">
      <c r="A22" s="879">
        <v>15</v>
      </c>
      <c r="B22" s="880" t="s">
        <v>317</v>
      </c>
      <c r="C22" s="881"/>
      <c r="D22" s="881"/>
      <c r="E22" s="881">
        <v>97187</v>
      </c>
      <c r="F22" s="881"/>
      <c r="G22" s="881">
        <v>97187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5880</v>
      </c>
      <c r="G23" s="884">
        <v>5880</v>
      </c>
    </row>
    <row r="24" spans="1:7">
      <c r="A24" s="879">
        <v>17</v>
      </c>
      <c r="B24" s="880" t="s">
        <v>276</v>
      </c>
      <c r="C24" s="881">
        <v>63564</v>
      </c>
      <c r="D24" s="881"/>
      <c r="E24" s="881">
        <v>55603</v>
      </c>
      <c r="F24" s="881"/>
      <c r="G24" s="881">
        <v>119167</v>
      </c>
    </row>
    <row r="25" spans="1:7">
      <c r="A25" s="882">
        <v>18</v>
      </c>
      <c r="B25" s="883" t="s">
        <v>245</v>
      </c>
      <c r="C25" s="884"/>
      <c r="D25" s="884"/>
      <c r="E25" s="884">
        <v>19953</v>
      </c>
      <c r="F25" s="884"/>
      <c r="G25" s="884">
        <v>19953</v>
      </c>
    </row>
    <row r="26" spans="1:7">
      <c r="A26" s="879">
        <v>19</v>
      </c>
      <c r="B26" s="880" t="s">
        <v>246</v>
      </c>
      <c r="C26" s="881"/>
      <c r="D26" s="881"/>
      <c r="E26" s="881">
        <v>824870</v>
      </c>
      <c r="F26" s="881">
        <v>8728</v>
      </c>
      <c r="G26" s="881">
        <v>833598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415256</v>
      </c>
      <c r="F27" s="884">
        <v>5099</v>
      </c>
      <c r="G27" s="884">
        <v>420355</v>
      </c>
    </row>
    <row r="28" spans="1:7">
      <c r="A28" s="879">
        <v>21</v>
      </c>
      <c r="B28" s="880" t="s">
        <v>261</v>
      </c>
      <c r="C28" s="881"/>
      <c r="D28" s="881"/>
      <c r="E28" s="881">
        <v>1364014</v>
      </c>
      <c r="F28" s="881">
        <v>1093</v>
      </c>
      <c r="G28" s="881">
        <v>1365107</v>
      </c>
    </row>
    <row r="29" spans="1:7">
      <c r="A29" s="882">
        <v>22</v>
      </c>
      <c r="B29" s="883" t="s">
        <v>250</v>
      </c>
      <c r="C29" s="884"/>
      <c r="D29" s="884"/>
      <c r="E29" s="884">
        <v>67099</v>
      </c>
      <c r="F29" s="884">
        <v>98236</v>
      </c>
      <c r="G29" s="884">
        <v>165335</v>
      </c>
    </row>
    <row r="30" spans="1:7">
      <c r="A30" s="879">
        <v>23</v>
      </c>
      <c r="B30" s="880" t="s">
        <v>277</v>
      </c>
      <c r="C30" s="881">
        <v>69454</v>
      </c>
      <c r="D30" s="881"/>
      <c r="E30" s="881">
        <v>184729</v>
      </c>
      <c r="F30" s="881"/>
      <c r="G30" s="881">
        <v>254183</v>
      </c>
    </row>
    <row r="31" spans="1:7">
      <c r="A31" s="882">
        <v>24</v>
      </c>
      <c r="B31" s="883" t="s">
        <v>251</v>
      </c>
      <c r="C31" s="884">
        <v>1531</v>
      </c>
      <c r="D31" s="884"/>
      <c r="E31" s="884"/>
      <c r="F31" s="884"/>
      <c r="G31" s="884">
        <v>1531</v>
      </c>
    </row>
    <row r="32" spans="1:7">
      <c r="A32" s="879">
        <v>25</v>
      </c>
      <c r="B32" s="880" t="s">
        <v>292</v>
      </c>
      <c r="C32" s="881"/>
      <c r="D32" s="881"/>
      <c r="E32" s="881">
        <v>99102</v>
      </c>
      <c r="F32" s="881"/>
      <c r="G32" s="881">
        <v>99102</v>
      </c>
    </row>
    <row r="33" spans="1:7">
      <c r="A33" s="882">
        <v>26</v>
      </c>
      <c r="B33" s="883" t="s">
        <v>252</v>
      </c>
      <c r="C33" s="884"/>
      <c r="D33" s="884"/>
      <c r="E33" s="884">
        <v>646289</v>
      </c>
      <c r="F33" s="884">
        <v>10669</v>
      </c>
      <c r="G33" s="884">
        <v>656958</v>
      </c>
    </row>
    <row r="34" spans="1:7">
      <c r="A34" s="879">
        <v>27</v>
      </c>
      <c r="B34" s="880" t="s">
        <v>278</v>
      </c>
      <c r="C34" s="881"/>
      <c r="D34" s="881"/>
      <c r="E34" s="881">
        <v>228820</v>
      </c>
      <c r="F34" s="881"/>
      <c r="G34" s="881">
        <v>228820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152</v>
      </c>
      <c r="G35" s="884">
        <v>152</v>
      </c>
    </row>
    <row r="36" spans="1:7">
      <c r="A36" s="879">
        <v>29</v>
      </c>
      <c r="B36" s="880" t="s">
        <v>253</v>
      </c>
      <c r="C36" s="881"/>
      <c r="D36" s="881"/>
      <c r="E36" s="881">
        <v>98258</v>
      </c>
      <c r="F36" s="881"/>
      <c r="G36" s="881">
        <v>98258</v>
      </c>
    </row>
    <row r="37" spans="1:7">
      <c r="A37" s="882">
        <v>30</v>
      </c>
      <c r="B37" s="883" t="s">
        <v>318</v>
      </c>
      <c r="C37" s="884"/>
      <c r="D37" s="884"/>
      <c r="E37" s="884">
        <v>352526</v>
      </c>
      <c r="F37" s="884"/>
      <c r="G37" s="884">
        <v>352526</v>
      </c>
    </row>
    <row r="38" spans="1:7">
      <c r="A38" s="879">
        <v>31</v>
      </c>
      <c r="B38" s="880" t="s">
        <v>254</v>
      </c>
      <c r="C38" s="881"/>
      <c r="D38" s="881"/>
      <c r="E38" s="881">
        <v>430164</v>
      </c>
      <c r="F38" s="881">
        <v>41200</v>
      </c>
      <c r="G38" s="881">
        <v>471364</v>
      </c>
    </row>
    <row r="39" spans="1:7">
      <c r="A39" s="882">
        <v>32</v>
      </c>
      <c r="B39" s="883" t="s">
        <v>255</v>
      </c>
      <c r="C39" s="884">
        <v>659246</v>
      </c>
      <c r="D39" s="884"/>
      <c r="E39" s="884">
        <v>374406</v>
      </c>
      <c r="F39" s="884"/>
      <c r="G39" s="884">
        <v>1033652</v>
      </c>
    </row>
    <row r="40" spans="1:7">
      <c r="A40" s="879">
        <v>33</v>
      </c>
      <c r="B40" s="880" t="s">
        <v>256</v>
      </c>
      <c r="C40" s="881"/>
      <c r="D40" s="881"/>
      <c r="E40" s="881">
        <v>145941</v>
      </c>
      <c r="F40" s="881"/>
      <c r="G40" s="881">
        <v>145941</v>
      </c>
    </row>
    <row r="41" spans="1:7">
      <c r="A41" s="882">
        <v>34</v>
      </c>
      <c r="B41" s="883" t="s">
        <v>257</v>
      </c>
      <c r="C41" s="884"/>
      <c r="D41" s="884"/>
      <c r="E41" s="884">
        <v>208876</v>
      </c>
      <c r="F41" s="884"/>
      <c r="G41" s="884">
        <v>208876</v>
      </c>
    </row>
    <row r="42" spans="1:7">
      <c r="A42" s="879">
        <v>35</v>
      </c>
      <c r="B42" s="880" t="s">
        <v>319</v>
      </c>
      <c r="C42" s="881"/>
      <c r="D42" s="881"/>
      <c r="E42" s="881">
        <v>72304</v>
      </c>
      <c r="F42" s="881"/>
      <c r="G42" s="881">
        <v>72304</v>
      </c>
    </row>
    <row r="43" spans="1:7">
      <c r="A43" s="882">
        <v>36</v>
      </c>
      <c r="B43" s="883" t="s">
        <v>258</v>
      </c>
      <c r="C43" s="884"/>
      <c r="D43" s="884"/>
      <c r="E43" s="884">
        <v>9320</v>
      </c>
      <c r="F43" s="884"/>
      <c r="G43" s="884">
        <v>9320</v>
      </c>
    </row>
    <row r="44" spans="1:7">
      <c r="A44" s="879">
        <v>37</v>
      </c>
      <c r="B44" s="880" t="s">
        <v>259</v>
      </c>
      <c r="C44" s="881"/>
      <c r="D44" s="887"/>
      <c r="E44" s="881">
        <v>54229</v>
      </c>
      <c r="F44" s="881"/>
      <c r="G44" s="881">
        <v>54229</v>
      </c>
    </row>
    <row r="45" spans="1:7">
      <c r="A45" s="888">
        <v>38</v>
      </c>
      <c r="B45" s="883" t="s">
        <v>260</v>
      </c>
      <c r="C45" s="884">
        <v>2470402</v>
      </c>
      <c r="D45" s="884">
        <v>549412</v>
      </c>
      <c r="E45" s="883">
        <v>202880</v>
      </c>
      <c r="F45" s="884">
        <v>76809</v>
      </c>
      <c r="G45" s="884">
        <v>3299503</v>
      </c>
    </row>
    <row r="46" spans="1:7">
      <c r="A46" s="879">
        <v>39</v>
      </c>
      <c r="B46" s="880" t="s">
        <v>313</v>
      </c>
      <c r="C46" s="881">
        <v>260485</v>
      </c>
      <c r="D46" s="887"/>
      <c r="E46" s="881"/>
      <c r="F46" s="881"/>
      <c r="G46" s="881">
        <v>260485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9463312</v>
      </c>
      <c r="D49" s="891">
        <v>549412</v>
      </c>
      <c r="E49" s="891">
        <v>16177615</v>
      </c>
      <c r="F49" s="891">
        <v>1200136</v>
      </c>
      <c r="G49" s="891">
        <v>27390475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Лист141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4231430</v>
      </c>
      <c r="D8" s="881"/>
      <c r="E8" s="881">
        <v>4624961</v>
      </c>
      <c r="F8" s="881">
        <v>239319</v>
      </c>
      <c r="G8" s="881">
        <v>9095710</v>
      </c>
    </row>
    <row r="9" spans="1:9">
      <c r="A9" s="882">
        <v>2</v>
      </c>
      <c r="B9" s="883" t="s">
        <v>234</v>
      </c>
      <c r="C9" s="884">
        <v>8009</v>
      </c>
      <c r="D9" s="884"/>
      <c r="E9" s="884">
        <v>19946</v>
      </c>
      <c r="F9" s="884">
        <v>6415</v>
      </c>
      <c r="G9" s="884">
        <v>34370</v>
      </c>
    </row>
    <row r="10" spans="1:9">
      <c r="A10" s="879">
        <v>3</v>
      </c>
      <c r="B10" s="880" t="s">
        <v>235</v>
      </c>
      <c r="C10" s="881"/>
      <c r="D10" s="881"/>
      <c r="E10" s="881">
        <v>119640</v>
      </c>
      <c r="F10" s="881">
        <v>61567</v>
      </c>
      <c r="G10" s="881">
        <v>181207</v>
      </c>
    </row>
    <row r="11" spans="1:9">
      <c r="A11" s="882">
        <v>4</v>
      </c>
      <c r="B11" s="883" t="s">
        <v>236</v>
      </c>
      <c r="C11" s="884"/>
      <c r="D11" s="884"/>
      <c r="E11" s="884">
        <v>41721</v>
      </c>
      <c r="F11" s="884">
        <v>5866</v>
      </c>
      <c r="G11" s="884">
        <v>47587</v>
      </c>
      <c r="I11" s="886"/>
    </row>
    <row r="12" spans="1:9">
      <c r="A12" s="879">
        <v>5</v>
      </c>
      <c r="B12" s="880" t="s">
        <v>237</v>
      </c>
      <c r="C12" s="881">
        <v>1150507</v>
      </c>
      <c r="D12" s="881"/>
      <c r="E12" s="881">
        <v>1348617</v>
      </c>
      <c r="F12" s="881">
        <v>89310</v>
      </c>
      <c r="G12" s="881">
        <v>2588434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805186</v>
      </c>
      <c r="F13" s="884">
        <v>368902</v>
      </c>
      <c r="G13" s="884">
        <v>1174088</v>
      </c>
    </row>
    <row r="14" spans="1:9">
      <c r="A14" s="879">
        <v>7</v>
      </c>
      <c r="B14" s="880" t="s">
        <v>295</v>
      </c>
      <c r="C14" s="881"/>
      <c r="D14" s="881"/>
      <c r="E14" s="881">
        <v>50209</v>
      </c>
      <c r="F14" s="881"/>
      <c r="G14" s="881">
        <v>50209</v>
      </c>
    </row>
    <row r="15" spans="1:9">
      <c r="A15" s="882">
        <v>8</v>
      </c>
      <c r="B15" s="883" t="s">
        <v>296</v>
      </c>
      <c r="C15" s="884"/>
      <c r="D15" s="884"/>
      <c r="E15" s="884">
        <v>266313</v>
      </c>
      <c r="F15" s="884"/>
      <c r="G15" s="884">
        <v>266313</v>
      </c>
    </row>
    <row r="16" spans="1:9">
      <c r="A16" s="879">
        <v>9</v>
      </c>
      <c r="B16" s="880" t="s">
        <v>241</v>
      </c>
      <c r="C16" s="881"/>
      <c r="D16" s="881"/>
      <c r="E16" s="881">
        <v>270728</v>
      </c>
      <c r="F16" s="881"/>
      <c r="G16" s="881">
        <v>270728</v>
      </c>
    </row>
    <row r="17" spans="1:7">
      <c r="A17" s="882">
        <v>10</v>
      </c>
      <c r="B17" s="883" t="s">
        <v>308</v>
      </c>
      <c r="C17" s="884"/>
      <c r="D17" s="884"/>
      <c r="E17" s="884">
        <v>7680</v>
      </c>
      <c r="F17" s="884"/>
      <c r="G17" s="884">
        <v>7680</v>
      </c>
    </row>
    <row r="18" spans="1:7">
      <c r="A18" s="879">
        <v>11</v>
      </c>
      <c r="B18" s="880" t="s">
        <v>242</v>
      </c>
      <c r="C18" s="881"/>
      <c r="D18" s="881"/>
      <c r="E18" s="881">
        <v>157650</v>
      </c>
      <c r="F18" s="881">
        <v>34560</v>
      </c>
      <c r="G18" s="881">
        <v>192210</v>
      </c>
    </row>
    <row r="19" spans="1:7">
      <c r="A19" s="882">
        <v>12</v>
      </c>
      <c r="B19" s="883" t="s">
        <v>304</v>
      </c>
      <c r="C19" s="884"/>
      <c r="D19" s="884"/>
      <c r="E19" s="884">
        <v>8616</v>
      </c>
      <c r="F19" s="884"/>
      <c r="G19" s="884">
        <v>8616</v>
      </c>
    </row>
    <row r="20" spans="1:7">
      <c r="A20" s="879">
        <v>13</v>
      </c>
      <c r="B20" s="880" t="s">
        <v>280</v>
      </c>
      <c r="C20" s="881"/>
      <c r="D20" s="881"/>
      <c r="E20" s="881">
        <v>757964</v>
      </c>
      <c r="F20" s="881"/>
      <c r="G20" s="881">
        <v>757964</v>
      </c>
    </row>
    <row r="21" spans="1:7">
      <c r="A21" s="882">
        <v>14</v>
      </c>
      <c r="B21" s="883" t="s">
        <v>243</v>
      </c>
      <c r="C21" s="884"/>
      <c r="D21" s="884"/>
      <c r="E21" s="884">
        <v>43922</v>
      </c>
      <c r="F21" s="884">
        <v>5390</v>
      </c>
      <c r="G21" s="884">
        <v>49312</v>
      </c>
    </row>
    <row r="22" spans="1:7">
      <c r="A22" s="879">
        <v>15</v>
      </c>
      <c r="B22" s="880" t="s">
        <v>317</v>
      </c>
      <c r="C22" s="881"/>
      <c r="D22" s="881"/>
      <c r="E22" s="881">
        <v>122286</v>
      </c>
      <c r="F22" s="881"/>
      <c r="G22" s="881">
        <v>122286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5040</v>
      </c>
      <c r="G23" s="884">
        <v>5040</v>
      </c>
    </row>
    <row r="24" spans="1:7">
      <c r="A24" s="879">
        <v>17</v>
      </c>
      <c r="B24" s="880" t="s">
        <v>276</v>
      </c>
      <c r="C24" s="881">
        <v>53385</v>
      </c>
      <c r="D24" s="881"/>
      <c r="E24" s="881">
        <v>47748</v>
      </c>
      <c r="F24" s="881"/>
      <c r="G24" s="881">
        <v>101133</v>
      </c>
    </row>
    <row r="25" spans="1:7">
      <c r="A25" s="882">
        <v>18</v>
      </c>
      <c r="B25" s="883" t="s">
        <v>245</v>
      </c>
      <c r="C25" s="884"/>
      <c r="D25" s="884"/>
      <c r="E25" s="884">
        <v>22260</v>
      </c>
      <c r="F25" s="884"/>
      <c r="G25" s="884">
        <v>22260</v>
      </c>
    </row>
    <row r="26" spans="1:7">
      <c r="A26" s="879">
        <v>19</v>
      </c>
      <c r="B26" s="880" t="s">
        <v>246</v>
      </c>
      <c r="C26" s="881"/>
      <c r="D26" s="881"/>
      <c r="E26" s="881">
        <v>669786</v>
      </c>
      <c r="F26" s="881">
        <v>4845</v>
      </c>
      <c r="G26" s="881">
        <v>674631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613931</v>
      </c>
      <c r="F27" s="884">
        <v>6090</v>
      </c>
      <c r="G27" s="884">
        <v>620021</v>
      </c>
    </row>
    <row r="28" spans="1:7">
      <c r="A28" s="879">
        <v>21</v>
      </c>
      <c r="B28" s="880" t="s">
        <v>261</v>
      </c>
      <c r="C28" s="881"/>
      <c r="D28" s="881"/>
      <c r="E28" s="881">
        <v>1302486</v>
      </c>
      <c r="F28" s="881">
        <v>1197</v>
      </c>
      <c r="G28" s="881">
        <v>1303683</v>
      </c>
    </row>
    <row r="29" spans="1:7">
      <c r="A29" s="882">
        <v>22</v>
      </c>
      <c r="B29" s="883" t="s">
        <v>250</v>
      </c>
      <c r="C29" s="884"/>
      <c r="D29" s="884"/>
      <c r="E29" s="884">
        <v>46130</v>
      </c>
      <c r="F29" s="884">
        <v>100799</v>
      </c>
      <c r="G29" s="884">
        <v>146929</v>
      </c>
    </row>
    <row r="30" spans="1:7">
      <c r="A30" s="879">
        <v>23</v>
      </c>
      <c r="B30" s="880" t="s">
        <v>277</v>
      </c>
      <c r="C30" s="881">
        <v>54430</v>
      </c>
      <c r="D30" s="881"/>
      <c r="E30" s="881">
        <v>226768</v>
      </c>
      <c r="F30" s="881"/>
      <c r="G30" s="881">
        <v>281198</v>
      </c>
    </row>
    <row r="31" spans="1:7">
      <c r="A31" s="882">
        <v>24</v>
      </c>
      <c r="B31" s="883" t="s">
        <v>251</v>
      </c>
      <c r="C31" s="884">
        <v>2944</v>
      </c>
      <c r="D31" s="884"/>
      <c r="E31" s="884"/>
      <c r="F31" s="884"/>
      <c r="G31" s="884">
        <v>2944</v>
      </c>
    </row>
    <row r="32" spans="1:7">
      <c r="A32" s="879">
        <v>25</v>
      </c>
      <c r="B32" s="880" t="s">
        <v>292</v>
      </c>
      <c r="C32" s="881"/>
      <c r="D32" s="881"/>
      <c r="E32" s="881">
        <v>105148</v>
      </c>
      <c r="F32" s="881"/>
      <c r="G32" s="881">
        <v>105148</v>
      </c>
    </row>
    <row r="33" spans="1:7">
      <c r="A33" s="882">
        <v>26</v>
      </c>
      <c r="B33" s="883" t="s">
        <v>252</v>
      </c>
      <c r="C33" s="884"/>
      <c r="D33" s="884"/>
      <c r="E33" s="884">
        <v>626107</v>
      </c>
      <c r="F33" s="884">
        <v>8530</v>
      </c>
      <c r="G33" s="884">
        <v>634637</v>
      </c>
    </row>
    <row r="34" spans="1:7">
      <c r="A34" s="879">
        <v>27</v>
      </c>
      <c r="B34" s="880" t="s">
        <v>278</v>
      </c>
      <c r="C34" s="881"/>
      <c r="D34" s="881"/>
      <c r="E34" s="881">
        <v>190800</v>
      </c>
      <c r="F34" s="881"/>
      <c r="G34" s="881">
        <v>190800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150</v>
      </c>
      <c r="G35" s="884">
        <v>150</v>
      </c>
    </row>
    <row r="36" spans="1:7">
      <c r="A36" s="879">
        <v>29</v>
      </c>
      <c r="B36" s="880" t="s">
        <v>253</v>
      </c>
      <c r="C36" s="881"/>
      <c r="D36" s="881"/>
      <c r="E36" s="881">
        <v>44826</v>
      </c>
      <c r="F36" s="881"/>
      <c r="G36" s="881">
        <v>44826</v>
      </c>
    </row>
    <row r="37" spans="1:7">
      <c r="A37" s="882">
        <v>30</v>
      </c>
      <c r="B37" s="883" t="s">
        <v>318</v>
      </c>
      <c r="C37" s="884"/>
      <c r="D37" s="884"/>
      <c r="E37" s="884">
        <v>322815</v>
      </c>
      <c r="F37" s="884"/>
      <c r="G37" s="884">
        <v>322815</v>
      </c>
    </row>
    <row r="38" spans="1:7">
      <c r="A38" s="879">
        <v>31</v>
      </c>
      <c r="B38" s="880" t="s">
        <v>254</v>
      </c>
      <c r="C38" s="881"/>
      <c r="D38" s="881"/>
      <c r="E38" s="881">
        <v>276767</v>
      </c>
      <c r="F38" s="881">
        <v>38797</v>
      </c>
      <c r="G38" s="881">
        <v>315564</v>
      </c>
    </row>
    <row r="39" spans="1:7">
      <c r="A39" s="882">
        <v>32</v>
      </c>
      <c r="B39" s="883" t="s">
        <v>255</v>
      </c>
      <c r="C39" s="884">
        <v>564396</v>
      </c>
      <c r="D39" s="884"/>
      <c r="E39" s="884">
        <v>320297</v>
      </c>
      <c r="F39" s="884"/>
      <c r="G39" s="884">
        <v>884693</v>
      </c>
    </row>
    <row r="40" spans="1:7">
      <c r="A40" s="879">
        <v>33</v>
      </c>
      <c r="B40" s="880" t="s">
        <v>256</v>
      </c>
      <c r="C40" s="881"/>
      <c r="D40" s="881"/>
      <c r="E40" s="881">
        <v>141569</v>
      </c>
      <c r="F40" s="881"/>
      <c r="G40" s="881">
        <v>141569</v>
      </c>
    </row>
    <row r="41" spans="1:7">
      <c r="A41" s="882">
        <v>34</v>
      </c>
      <c r="B41" s="883" t="s">
        <v>257</v>
      </c>
      <c r="C41" s="884"/>
      <c r="D41" s="884"/>
      <c r="E41" s="884">
        <v>239829</v>
      </c>
      <c r="F41" s="884"/>
      <c r="G41" s="884">
        <v>239829</v>
      </c>
    </row>
    <row r="42" spans="1:7">
      <c r="A42" s="879">
        <v>35</v>
      </c>
      <c r="B42" s="880" t="s">
        <v>319</v>
      </c>
      <c r="C42" s="881"/>
      <c r="D42" s="881"/>
      <c r="E42" s="881">
        <v>78538</v>
      </c>
      <c r="F42" s="881"/>
      <c r="G42" s="881">
        <v>78538</v>
      </c>
    </row>
    <row r="43" spans="1:7">
      <c r="A43" s="882">
        <v>36</v>
      </c>
      <c r="B43" s="883" t="s">
        <v>258</v>
      </c>
      <c r="C43" s="884"/>
      <c r="D43" s="884"/>
      <c r="E43" s="884">
        <v>9770</v>
      </c>
      <c r="F43" s="884"/>
      <c r="G43" s="884">
        <v>9770</v>
      </c>
    </row>
    <row r="44" spans="1:7">
      <c r="A44" s="879">
        <v>37</v>
      </c>
      <c r="B44" s="880" t="s">
        <v>259</v>
      </c>
      <c r="C44" s="881"/>
      <c r="D44" s="887"/>
      <c r="E44" s="881">
        <v>50473</v>
      </c>
      <c r="F44" s="881"/>
      <c r="G44" s="881">
        <v>50473</v>
      </c>
    </row>
    <row r="45" spans="1:7">
      <c r="A45" s="888">
        <v>38</v>
      </c>
      <c r="B45" s="883" t="s">
        <v>260</v>
      </c>
      <c r="C45" s="884">
        <v>2243866</v>
      </c>
      <c r="D45" s="884">
        <v>534000</v>
      </c>
      <c r="E45" s="883">
        <v>208430</v>
      </c>
      <c r="F45" s="884">
        <v>66906</v>
      </c>
      <c r="G45" s="884">
        <v>3053202</v>
      </c>
    </row>
    <row r="46" spans="1:7">
      <c r="A46" s="879">
        <v>39</v>
      </c>
      <c r="B46" s="880" t="s">
        <v>313</v>
      </c>
      <c r="C46" s="881">
        <v>266984</v>
      </c>
      <c r="D46" s="887"/>
      <c r="E46" s="881"/>
      <c r="F46" s="881"/>
      <c r="G46" s="881">
        <v>266984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8575951</v>
      </c>
      <c r="D49" s="891">
        <v>534000</v>
      </c>
      <c r="E49" s="891">
        <v>14189917</v>
      </c>
      <c r="F49" s="891">
        <v>1043683</v>
      </c>
      <c r="G49" s="891">
        <v>24343551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Лист142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324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4271373</v>
      </c>
      <c r="D8" s="881"/>
      <c r="E8" s="881">
        <v>4946632</v>
      </c>
      <c r="F8" s="881">
        <v>228140</v>
      </c>
      <c r="G8" s="881">
        <v>9446145</v>
      </c>
    </row>
    <row r="9" spans="1:9">
      <c r="A9" s="882">
        <v>2</v>
      </c>
      <c r="B9" s="883" t="s">
        <v>234</v>
      </c>
      <c r="C9" s="884">
        <v>4363</v>
      </c>
      <c r="D9" s="884"/>
      <c r="E9" s="884">
        <v>71708</v>
      </c>
      <c r="F9" s="884">
        <v>6257</v>
      </c>
      <c r="G9" s="884">
        <v>82328</v>
      </c>
    </row>
    <row r="10" spans="1:9">
      <c r="A10" s="879">
        <v>3</v>
      </c>
      <c r="B10" s="880" t="s">
        <v>235</v>
      </c>
      <c r="C10" s="881"/>
      <c r="D10" s="881"/>
      <c r="E10" s="881">
        <v>83960</v>
      </c>
      <c r="F10" s="881">
        <v>62918</v>
      </c>
      <c r="G10" s="881">
        <v>146878</v>
      </c>
    </row>
    <row r="11" spans="1:9">
      <c r="A11" s="882">
        <v>4</v>
      </c>
      <c r="B11" s="883" t="s">
        <v>236</v>
      </c>
      <c r="C11" s="884"/>
      <c r="D11" s="884"/>
      <c r="E11" s="884">
        <v>48810</v>
      </c>
      <c r="F11" s="884">
        <v>5012</v>
      </c>
      <c r="G11" s="884">
        <v>53822</v>
      </c>
      <c r="I11" s="886"/>
    </row>
    <row r="12" spans="1:9">
      <c r="A12" s="879">
        <v>5</v>
      </c>
      <c r="B12" s="880" t="s">
        <v>237</v>
      </c>
      <c r="C12" s="881">
        <v>1243332</v>
      </c>
      <c r="D12" s="881"/>
      <c r="E12" s="881">
        <v>1714030</v>
      </c>
      <c r="F12" s="881">
        <v>97480</v>
      </c>
      <c r="G12" s="881">
        <v>3054842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838656</v>
      </c>
      <c r="F13" s="884">
        <v>383979</v>
      </c>
      <c r="G13" s="884">
        <v>1222635</v>
      </c>
    </row>
    <row r="14" spans="1:9">
      <c r="A14" s="879">
        <v>7</v>
      </c>
      <c r="B14" s="880" t="s">
        <v>295</v>
      </c>
      <c r="C14" s="881"/>
      <c r="D14" s="881"/>
      <c r="E14" s="881">
        <v>48941</v>
      </c>
      <c r="F14" s="881"/>
      <c r="G14" s="881">
        <v>48941</v>
      </c>
    </row>
    <row r="15" spans="1:9">
      <c r="A15" s="882">
        <v>8</v>
      </c>
      <c r="B15" s="883" t="s">
        <v>296</v>
      </c>
      <c r="C15" s="884"/>
      <c r="D15" s="884"/>
      <c r="E15" s="884">
        <v>307277</v>
      </c>
      <c r="F15" s="884"/>
      <c r="G15" s="884">
        <v>307277</v>
      </c>
    </row>
    <row r="16" spans="1:9">
      <c r="A16" s="879">
        <v>9</v>
      </c>
      <c r="B16" s="880" t="s">
        <v>241</v>
      </c>
      <c r="C16" s="881"/>
      <c r="D16" s="881"/>
      <c r="E16" s="881">
        <v>357339</v>
      </c>
      <c r="F16" s="881"/>
      <c r="G16" s="881">
        <v>357339</v>
      </c>
    </row>
    <row r="17" spans="1:7">
      <c r="A17" s="882">
        <v>10</v>
      </c>
      <c r="B17" s="883" t="s">
        <v>308</v>
      </c>
      <c r="C17" s="884"/>
      <c r="D17" s="884"/>
      <c r="E17" s="884">
        <v>9147</v>
      </c>
      <c r="F17" s="884"/>
      <c r="G17" s="884">
        <v>9147</v>
      </c>
    </row>
    <row r="18" spans="1:7">
      <c r="A18" s="879">
        <v>11</v>
      </c>
      <c r="B18" s="880" t="s">
        <v>242</v>
      </c>
      <c r="C18" s="881"/>
      <c r="D18" s="881"/>
      <c r="E18" s="881">
        <v>160989</v>
      </c>
      <c r="F18" s="881">
        <v>35273</v>
      </c>
      <c r="G18" s="881">
        <v>196262</v>
      </c>
    </row>
    <row r="19" spans="1:7">
      <c r="A19" s="882">
        <v>12</v>
      </c>
      <c r="B19" s="883" t="s">
        <v>304</v>
      </c>
      <c r="C19" s="884"/>
      <c r="D19" s="884"/>
      <c r="E19" s="884">
        <v>6625</v>
      </c>
      <c r="F19" s="884"/>
      <c r="G19" s="884">
        <v>6625</v>
      </c>
    </row>
    <row r="20" spans="1:7">
      <c r="A20" s="879">
        <v>13</v>
      </c>
      <c r="B20" s="880" t="s">
        <v>280</v>
      </c>
      <c r="C20" s="881"/>
      <c r="D20" s="881"/>
      <c r="E20" s="881">
        <v>770356</v>
      </c>
      <c r="F20" s="881"/>
      <c r="G20" s="881">
        <v>770356</v>
      </c>
    </row>
    <row r="21" spans="1:7">
      <c r="A21" s="882">
        <v>14</v>
      </c>
      <c r="B21" s="883" t="s">
        <v>243</v>
      </c>
      <c r="C21" s="884"/>
      <c r="D21" s="884"/>
      <c r="E21" s="884">
        <v>39832</v>
      </c>
      <c r="F21" s="884">
        <v>3702</v>
      </c>
      <c r="G21" s="884">
        <v>43534</v>
      </c>
    </row>
    <row r="22" spans="1:7">
      <c r="A22" s="879">
        <v>15</v>
      </c>
      <c r="B22" s="880" t="s">
        <v>317</v>
      </c>
      <c r="C22" s="881"/>
      <c r="D22" s="881"/>
      <c r="E22" s="881">
        <v>170715</v>
      </c>
      <c r="F22" s="881"/>
      <c r="G22" s="881">
        <v>170715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4800</v>
      </c>
      <c r="G23" s="884">
        <v>4800</v>
      </c>
    </row>
    <row r="24" spans="1:7">
      <c r="A24" s="879">
        <v>17</v>
      </c>
      <c r="B24" s="880" t="s">
        <v>276</v>
      </c>
      <c r="C24" s="881">
        <v>57218</v>
      </c>
      <c r="D24" s="881"/>
      <c r="E24" s="881">
        <v>40767</v>
      </c>
      <c r="F24" s="881"/>
      <c r="G24" s="881">
        <v>97985</v>
      </c>
    </row>
    <row r="25" spans="1:7">
      <c r="A25" s="882">
        <v>18</v>
      </c>
      <c r="B25" s="883" t="s">
        <v>245</v>
      </c>
      <c r="C25" s="884"/>
      <c r="D25" s="884"/>
      <c r="E25" s="884">
        <v>22320</v>
      </c>
      <c r="F25" s="884"/>
      <c r="G25" s="884">
        <v>22320</v>
      </c>
    </row>
    <row r="26" spans="1:7">
      <c r="A26" s="879">
        <v>19</v>
      </c>
      <c r="B26" s="880" t="s">
        <v>246</v>
      </c>
      <c r="C26" s="881"/>
      <c r="D26" s="881"/>
      <c r="E26" s="881">
        <v>736533</v>
      </c>
      <c r="F26" s="881">
        <v>5179</v>
      </c>
      <c r="G26" s="881">
        <v>741712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716043</v>
      </c>
      <c r="F27" s="884">
        <v>7789</v>
      </c>
      <c r="G27" s="884">
        <v>723832</v>
      </c>
    </row>
    <row r="28" spans="1:7">
      <c r="A28" s="879">
        <v>21</v>
      </c>
      <c r="B28" s="880" t="s">
        <v>261</v>
      </c>
      <c r="C28" s="881"/>
      <c r="D28" s="881"/>
      <c r="E28" s="881">
        <v>1241348</v>
      </c>
      <c r="F28" s="881">
        <v>1867</v>
      </c>
      <c r="G28" s="881">
        <v>1243215</v>
      </c>
    </row>
    <row r="29" spans="1:7">
      <c r="A29" s="882">
        <v>22</v>
      </c>
      <c r="B29" s="883" t="s">
        <v>250</v>
      </c>
      <c r="C29" s="884"/>
      <c r="D29" s="884"/>
      <c r="E29" s="884">
        <v>70507</v>
      </c>
      <c r="F29" s="884">
        <v>89296</v>
      </c>
      <c r="G29" s="884">
        <v>159803</v>
      </c>
    </row>
    <row r="30" spans="1:7">
      <c r="A30" s="879">
        <v>23</v>
      </c>
      <c r="B30" s="880" t="s">
        <v>277</v>
      </c>
      <c r="C30" s="881">
        <v>62428</v>
      </c>
      <c r="D30" s="881"/>
      <c r="E30" s="881">
        <v>182071</v>
      </c>
      <c r="F30" s="881"/>
      <c r="G30" s="881">
        <v>244499</v>
      </c>
    </row>
    <row r="31" spans="1:7">
      <c r="A31" s="882">
        <v>24</v>
      </c>
      <c r="B31" s="883" t="s">
        <v>251</v>
      </c>
      <c r="C31" s="884">
        <v>1123</v>
      </c>
      <c r="D31" s="884"/>
      <c r="E31" s="884"/>
      <c r="F31" s="884"/>
      <c r="G31" s="884">
        <v>1123</v>
      </c>
    </row>
    <row r="32" spans="1:7">
      <c r="A32" s="879">
        <v>25</v>
      </c>
      <c r="B32" s="880" t="s">
        <v>292</v>
      </c>
      <c r="C32" s="881"/>
      <c r="D32" s="881"/>
      <c r="E32" s="881">
        <v>111162</v>
      </c>
      <c r="F32" s="881"/>
      <c r="G32" s="881">
        <v>111162</v>
      </c>
    </row>
    <row r="33" spans="1:7">
      <c r="A33" s="882">
        <v>26</v>
      </c>
      <c r="B33" s="883" t="s">
        <v>252</v>
      </c>
      <c r="C33" s="884"/>
      <c r="D33" s="884"/>
      <c r="E33" s="884">
        <v>559706</v>
      </c>
      <c r="F33" s="884">
        <v>6348</v>
      </c>
      <c r="G33" s="884">
        <v>566054</v>
      </c>
    </row>
    <row r="34" spans="1:7">
      <c r="A34" s="879">
        <v>27</v>
      </c>
      <c r="B34" s="880" t="s">
        <v>278</v>
      </c>
      <c r="C34" s="881"/>
      <c r="D34" s="881"/>
      <c r="E34" s="881">
        <v>96640</v>
      </c>
      <c r="F34" s="881"/>
      <c r="G34" s="881">
        <v>96640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170</v>
      </c>
      <c r="G35" s="884">
        <v>170</v>
      </c>
    </row>
    <row r="36" spans="1:7">
      <c r="A36" s="879">
        <v>29</v>
      </c>
      <c r="B36" s="880" t="s">
        <v>253</v>
      </c>
      <c r="C36" s="881"/>
      <c r="D36" s="881"/>
      <c r="E36" s="881">
        <v>18435</v>
      </c>
      <c r="F36" s="881"/>
      <c r="G36" s="881">
        <v>18435</v>
      </c>
    </row>
    <row r="37" spans="1:7">
      <c r="A37" s="882">
        <v>30</v>
      </c>
      <c r="B37" s="883" t="s">
        <v>318</v>
      </c>
      <c r="C37" s="884"/>
      <c r="D37" s="884"/>
      <c r="E37" s="884">
        <v>273907</v>
      </c>
      <c r="F37" s="884"/>
      <c r="G37" s="884">
        <v>273907</v>
      </c>
    </row>
    <row r="38" spans="1:7">
      <c r="A38" s="879">
        <v>31</v>
      </c>
      <c r="B38" s="880" t="s">
        <v>254</v>
      </c>
      <c r="C38" s="881"/>
      <c r="D38" s="881"/>
      <c r="E38" s="881">
        <v>255463</v>
      </c>
      <c r="F38" s="881">
        <v>42387</v>
      </c>
      <c r="G38" s="881">
        <v>297850</v>
      </c>
    </row>
    <row r="39" spans="1:7">
      <c r="A39" s="882">
        <v>32</v>
      </c>
      <c r="B39" s="883" t="s">
        <v>255</v>
      </c>
      <c r="C39" s="884">
        <v>529712</v>
      </c>
      <c r="D39" s="884"/>
      <c r="E39" s="884">
        <v>362459</v>
      </c>
      <c r="F39" s="884"/>
      <c r="G39" s="884">
        <v>892171</v>
      </c>
    </row>
    <row r="40" spans="1:7">
      <c r="A40" s="879">
        <v>33</v>
      </c>
      <c r="B40" s="880" t="s">
        <v>256</v>
      </c>
      <c r="C40" s="881"/>
      <c r="D40" s="881"/>
      <c r="E40" s="881">
        <v>149459</v>
      </c>
      <c r="F40" s="881"/>
      <c r="G40" s="881">
        <v>149459</v>
      </c>
    </row>
    <row r="41" spans="1:7">
      <c r="A41" s="882">
        <v>34</v>
      </c>
      <c r="B41" s="883" t="s">
        <v>257</v>
      </c>
      <c r="C41" s="884"/>
      <c r="D41" s="884"/>
      <c r="E41" s="884">
        <v>262735</v>
      </c>
      <c r="F41" s="884"/>
      <c r="G41" s="884">
        <v>262735</v>
      </c>
    </row>
    <row r="42" spans="1:7">
      <c r="A42" s="879">
        <v>35</v>
      </c>
      <c r="B42" s="880" t="s">
        <v>319</v>
      </c>
      <c r="C42" s="881"/>
      <c r="D42" s="881"/>
      <c r="E42" s="881">
        <v>70650</v>
      </c>
      <c r="F42" s="881"/>
      <c r="G42" s="881">
        <v>70650</v>
      </c>
    </row>
    <row r="43" spans="1:7">
      <c r="A43" s="882">
        <v>36</v>
      </c>
      <c r="B43" s="883" t="s">
        <v>258</v>
      </c>
      <c r="C43" s="884"/>
      <c r="D43" s="884"/>
      <c r="E43" s="884">
        <v>13123</v>
      </c>
      <c r="F43" s="884"/>
      <c r="G43" s="884">
        <v>13123</v>
      </c>
    </row>
    <row r="44" spans="1:7">
      <c r="A44" s="879">
        <v>37</v>
      </c>
      <c r="B44" s="880" t="s">
        <v>259</v>
      </c>
      <c r="C44" s="881"/>
      <c r="D44" s="887"/>
      <c r="E44" s="881">
        <v>49991</v>
      </c>
      <c r="F44" s="881"/>
      <c r="G44" s="881">
        <v>49991</v>
      </c>
    </row>
    <row r="45" spans="1:7">
      <c r="A45" s="888">
        <v>38</v>
      </c>
      <c r="B45" s="883" t="s">
        <v>260</v>
      </c>
      <c r="C45" s="884">
        <v>2164015</v>
      </c>
      <c r="D45" s="884">
        <v>517552</v>
      </c>
      <c r="E45" s="883">
        <v>203722</v>
      </c>
      <c r="F45" s="884">
        <v>51583</v>
      </c>
      <c r="G45" s="884">
        <v>2936872</v>
      </c>
    </row>
    <row r="46" spans="1:7">
      <c r="A46" s="879">
        <v>39</v>
      </c>
      <c r="B46" s="880" t="s">
        <v>313</v>
      </c>
      <c r="C46" s="881">
        <v>342966</v>
      </c>
      <c r="D46" s="887"/>
      <c r="E46" s="881"/>
      <c r="F46" s="881"/>
      <c r="G46" s="881">
        <v>342966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8676530</v>
      </c>
      <c r="D49" s="891">
        <v>517552</v>
      </c>
      <c r="E49" s="891">
        <v>15012058</v>
      </c>
      <c r="F49" s="891">
        <v>1032180</v>
      </c>
      <c r="G49" s="891">
        <v>25238320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Лист143"/>
  <dimension ref="A1:I49"/>
  <sheetViews>
    <sheetView workbookViewId="0">
      <selection activeCell="G46" sqref="G4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325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4794378</v>
      </c>
      <c r="D8" s="881"/>
      <c r="E8" s="881">
        <v>5395957</v>
      </c>
      <c r="F8" s="881">
        <v>223138</v>
      </c>
      <c r="G8" s="881">
        <v>10413473</v>
      </c>
    </row>
    <row r="9" spans="1:9">
      <c r="A9" s="882">
        <v>2</v>
      </c>
      <c r="B9" s="883" t="s">
        <v>234</v>
      </c>
      <c r="C9" s="884">
        <v>3211</v>
      </c>
      <c r="D9" s="884"/>
      <c r="E9" s="884">
        <v>66147</v>
      </c>
      <c r="F9" s="884">
        <v>6437</v>
      </c>
      <c r="G9" s="884">
        <v>75795</v>
      </c>
    </row>
    <row r="10" spans="1:9">
      <c r="A10" s="879">
        <v>3</v>
      </c>
      <c r="B10" s="880" t="s">
        <v>235</v>
      </c>
      <c r="C10" s="881"/>
      <c r="D10" s="881"/>
      <c r="E10" s="881">
        <v>83120</v>
      </c>
      <c r="F10" s="881">
        <v>64126</v>
      </c>
      <c r="G10" s="881">
        <v>147246</v>
      </c>
    </row>
    <row r="11" spans="1:9">
      <c r="A11" s="882">
        <v>4</v>
      </c>
      <c r="B11" s="883" t="s">
        <v>236</v>
      </c>
      <c r="C11" s="884"/>
      <c r="D11" s="884"/>
      <c r="E11" s="884">
        <v>44900</v>
      </c>
      <c r="F11" s="884">
        <v>5210</v>
      </c>
      <c r="G11" s="884">
        <v>50110</v>
      </c>
      <c r="I11" s="886"/>
    </row>
    <row r="12" spans="1:9">
      <c r="A12" s="879">
        <v>5</v>
      </c>
      <c r="B12" s="880" t="s">
        <v>237</v>
      </c>
      <c r="C12" s="881">
        <v>1155259</v>
      </c>
      <c r="D12" s="881"/>
      <c r="E12" s="881">
        <v>1727426</v>
      </c>
      <c r="F12" s="881">
        <v>102002</v>
      </c>
      <c r="G12" s="881">
        <v>2984687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866402</v>
      </c>
      <c r="F13" s="884">
        <v>389793</v>
      </c>
      <c r="G13" s="884">
        <v>1256195</v>
      </c>
    </row>
    <row r="14" spans="1:9">
      <c r="A14" s="879">
        <v>7</v>
      </c>
      <c r="B14" s="880" t="s">
        <v>295</v>
      </c>
      <c r="C14" s="881"/>
      <c r="D14" s="881"/>
      <c r="E14" s="881">
        <v>385999</v>
      </c>
      <c r="F14" s="881"/>
      <c r="G14" s="881">
        <v>385999</v>
      </c>
    </row>
    <row r="15" spans="1:9">
      <c r="A15" s="882">
        <v>8</v>
      </c>
      <c r="B15" s="883" t="s">
        <v>296</v>
      </c>
      <c r="C15" s="884"/>
      <c r="D15" s="884"/>
      <c r="E15" s="884">
        <v>117200</v>
      </c>
      <c r="F15" s="884"/>
      <c r="G15" s="884">
        <v>117200</v>
      </c>
    </row>
    <row r="16" spans="1:9">
      <c r="A16" s="879">
        <v>9</v>
      </c>
      <c r="B16" s="880" t="s">
        <v>241</v>
      </c>
      <c r="C16" s="881"/>
      <c r="D16" s="881"/>
      <c r="E16" s="881">
        <v>392170</v>
      </c>
      <c r="F16" s="881"/>
      <c r="G16" s="881">
        <v>392170</v>
      </c>
    </row>
    <row r="17" spans="1:7">
      <c r="A17" s="882">
        <v>10</v>
      </c>
      <c r="B17" s="883" t="s">
        <v>308</v>
      </c>
      <c r="C17" s="884"/>
      <c r="D17" s="884"/>
      <c r="E17" s="884">
        <v>965</v>
      </c>
      <c r="F17" s="884"/>
      <c r="G17" s="884">
        <v>965</v>
      </c>
    </row>
    <row r="18" spans="1:7">
      <c r="A18" s="879">
        <v>11</v>
      </c>
      <c r="B18" s="880" t="s">
        <v>242</v>
      </c>
      <c r="C18" s="881"/>
      <c r="D18" s="881"/>
      <c r="E18" s="881">
        <v>162495</v>
      </c>
      <c r="F18" s="881">
        <v>32897</v>
      </c>
      <c r="G18" s="881">
        <v>195392</v>
      </c>
    </row>
    <row r="19" spans="1:7">
      <c r="A19" s="882">
        <v>12</v>
      </c>
      <c r="B19" s="883" t="s">
        <v>304</v>
      </c>
      <c r="C19" s="884"/>
      <c r="D19" s="884"/>
      <c r="E19" s="884">
        <v>6382</v>
      </c>
      <c r="F19" s="884"/>
      <c r="G19" s="884">
        <v>6382</v>
      </c>
    </row>
    <row r="20" spans="1:7">
      <c r="A20" s="879">
        <v>13</v>
      </c>
      <c r="B20" s="880" t="s">
        <v>280</v>
      </c>
      <c r="C20" s="881"/>
      <c r="D20" s="881"/>
      <c r="E20" s="881">
        <v>841180</v>
      </c>
      <c r="F20" s="881"/>
      <c r="G20" s="881">
        <v>841180</v>
      </c>
    </row>
    <row r="21" spans="1:7">
      <c r="A21" s="882">
        <v>14</v>
      </c>
      <c r="B21" s="883" t="s">
        <v>243</v>
      </c>
      <c r="C21" s="884"/>
      <c r="D21" s="884"/>
      <c r="E21" s="884">
        <v>41810</v>
      </c>
      <c r="F21" s="884">
        <v>3546</v>
      </c>
      <c r="G21" s="884">
        <v>45356</v>
      </c>
    </row>
    <row r="22" spans="1:7">
      <c r="A22" s="879">
        <v>15</v>
      </c>
      <c r="B22" s="880" t="s">
        <v>317</v>
      </c>
      <c r="C22" s="881"/>
      <c r="D22" s="881"/>
      <c r="E22" s="881">
        <v>205777</v>
      </c>
      <c r="F22" s="881"/>
      <c r="G22" s="881">
        <v>205777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3480</v>
      </c>
      <c r="G23" s="884">
        <v>3480</v>
      </c>
    </row>
    <row r="24" spans="1:7">
      <c r="A24" s="879">
        <v>17</v>
      </c>
      <c r="B24" s="880" t="s">
        <v>276</v>
      </c>
      <c r="C24" s="881">
        <v>60850</v>
      </c>
      <c r="D24" s="881"/>
      <c r="E24" s="881">
        <v>44688</v>
      </c>
      <c r="F24" s="881"/>
      <c r="G24" s="881">
        <v>105538</v>
      </c>
    </row>
    <row r="25" spans="1:7">
      <c r="A25" s="882">
        <v>18</v>
      </c>
      <c r="B25" s="883" t="s">
        <v>245</v>
      </c>
      <c r="C25" s="884"/>
      <c r="D25" s="884"/>
      <c r="E25" s="884">
        <v>20156</v>
      </c>
      <c r="F25" s="884"/>
      <c r="G25" s="884">
        <v>20156</v>
      </c>
    </row>
    <row r="26" spans="1:7">
      <c r="A26" s="879">
        <v>19</v>
      </c>
      <c r="B26" s="880" t="s">
        <v>246</v>
      </c>
      <c r="C26" s="881"/>
      <c r="D26" s="881"/>
      <c r="E26" s="881">
        <v>596924</v>
      </c>
      <c r="F26" s="881">
        <v>5860</v>
      </c>
      <c r="G26" s="881">
        <v>602784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671299</v>
      </c>
      <c r="F27" s="884">
        <v>8702</v>
      </c>
      <c r="G27" s="884">
        <v>680001</v>
      </c>
    </row>
    <row r="28" spans="1:7">
      <c r="A28" s="879">
        <v>21</v>
      </c>
      <c r="B28" s="880" t="s">
        <v>261</v>
      </c>
      <c r="C28" s="881"/>
      <c r="D28" s="881"/>
      <c r="E28" s="881">
        <v>1215911</v>
      </c>
      <c r="F28" s="881">
        <v>529</v>
      </c>
      <c r="G28" s="881">
        <v>1216440</v>
      </c>
    </row>
    <row r="29" spans="1:7">
      <c r="A29" s="882">
        <v>22</v>
      </c>
      <c r="B29" s="883" t="s">
        <v>250</v>
      </c>
      <c r="C29" s="884"/>
      <c r="D29" s="884"/>
      <c r="E29" s="884">
        <v>83795</v>
      </c>
      <c r="F29" s="884">
        <v>103329</v>
      </c>
      <c r="G29" s="884">
        <v>187124</v>
      </c>
    </row>
    <row r="30" spans="1:7">
      <c r="A30" s="879">
        <v>23</v>
      </c>
      <c r="B30" s="880" t="s">
        <v>277</v>
      </c>
      <c r="C30" s="881">
        <v>52708</v>
      </c>
      <c r="D30" s="881"/>
      <c r="E30" s="881">
        <v>215153</v>
      </c>
      <c r="F30" s="881"/>
      <c r="G30" s="881">
        <v>267861</v>
      </c>
    </row>
    <row r="31" spans="1:7">
      <c r="A31" s="882">
        <v>24</v>
      </c>
      <c r="B31" s="883" t="s">
        <v>251</v>
      </c>
      <c r="C31" s="884">
        <v>1249</v>
      </c>
      <c r="D31" s="884"/>
      <c r="E31" s="884"/>
      <c r="F31" s="884"/>
      <c r="G31" s="884">
        <v>1249</v>
      </c>
    </row>
    <row r="32" spans="1:7">
      <c r="A32" s="879">
        <v>25</v>
      </c>
      <c r="B32" s="880" t="s">
        <v>292</v>
      </c>
      <c r="C32" s="881"/>
      <c r="D32" s="881"/>
      <c r="E32" s="881">
        <v>113778</v>
      </c>
      <c r="F32" s="881"/>
      <c r="G32" s="881">
        <v>113778</v>
      </c>
    </row>
    <row r="33" spans="1:7">
      <c r="A33" s="882">
        <v>26</v>
      </c>
      <c r="B33" s="883" t="s">
        <v>252</v>
      </c>
      <c r="C33" s="884"/>
      <c r="D33" s="884"/>
      <c r="E33" s="884">
        <v>607671</v>
      </c>
      <c r="F33" s="884">
        <v>7323</v>
      </c>
      <c r="G33" s="884">
        <v>614994</v>
      </c>
    </row>
    <row r="34" spans="1:7">
      <c r="A34" s="879">
        <v>27</v>
      </c>
      <c r="B34" s="880" t="s">
        <v>278</v>
      </c>
      <c r="C34" s="881"/>
      <c r="D34" s="881"/>
      <c r="E34" s="881">
        <v>91040</v>
      </c>
      <c r="F34" s="881"/>
      <c r="G34" s="881">
        <v>91040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100</v>
      </c>
      <c r="G35" s="884">
        <v>100</v>
      </c>
    </row>
    <row r="36" spans="1:7">
      <c r="A36" s="879">
        <v>29</v>
      </c>
      <c r="B36" s="880" t="s">
        <v>253</v>
      </c>
      <c r="C36" s="881"/>
      <c r="D36" s="881"/>
      <c r="E36" s="881">
        <v>13400</v>
      </c>
      <c r="F36" s="881"/>
      <c r="G36" s="881">
        <v>13400</v>
      </c>
    </row>
    <row r="37" spans="1:7">
      <c r="A37" s="882">
        <v>30</v>
      </c>
      <c r="B37" s="883" t="s">
        <v>318</v>
      </c>
      <c r="C37" s="884"/>
      <c r="D37" s="884"/>
      <c r="E37" s="884">
        <v>266310</v>
      </c>
      <c r="F37" s="884"/>
      <c r="G37" s="884">
        <v>266310</v>
      </c>
    </row>
    <row r="38" spans="1:7">
      <c r="A38" s="879">
        <v>31</v>
      </c>
      <c r="B38" s="880" t="s">
        <v>254</v>
      </c>
      <c r="C38" s="881"/>
      <c r="D38" s="881"/>
      <c r="E38" s="881">
        <v>252722</v>
      </c>
      <c r="F38" s="881">
        <v>49500</v>
      </c>
      <c r="G38" s="881">
        <v>302222</v>
      </c>
    </row>
    <row r="39" spans="1:7">
      <c r="A39" s="882">
        <v>32</v>
      </c>
      <c r="B39" s="883" t="s">
        <v>255</v>
      </c>
      <c r="C39" s="884">
        <v>567575</v>
      </c>
      <c r="D39" s="884"/>
      <c r="E39" s="884">
        <v>375230</v>
      </c>
      <c r="F39" s="884"/>
      <c r="G39" s="884">
        <v>942805</v>
      </c>
    </row>
    <row r="40" spans="1:7">
      <c r="A40" s="879">
        <v>33</v>
      </c>
      <c r="B40" s="880" t="s">
        <v>256</v>
      </c>
      <c r="C40" s="881"/>
      <c r="D40" s="881"/>
      <c r="E40" s="881">
        <v>149041</v>
      </c>
      <c r="F40" s="881"/>
      <c r="G40" s="881">
        <v>149041</v>
      </c>
    </row>
    <row r="41" spans="1:7">
      <c r="A41" s="882">
        <v>34</v>
      </c>
      <c r="B41" s="883" t="s">
        <v>257</v>
      </c>
      <c r="C41" s="884"/>
      <c r="D41" s="884"/>
      <c r="E41" s="884">
        <v>284626</v>
      </c>
      <c r="F41" s="884"/>
      <c r="G41" s="884">
        <v>284626</v>
      </c>
    </row>
    <row r="42" spans="1:7">
      <c r="A42" s="879">
        <v>35</v>
      </c>
      <c r="B42" s="880" t="s">
        <v>319</v>
      </c>
      <c r="C42" s="881"/>
      <c r="D42" s="881"/>
      <c r="E42" s="881">
        <v>74242</v>
      </c>
      <c r="F42" s="881"/>
      <c r="G42" s="881">
        <v>74242</v>
      </c>
    </row>
    <row r="43" spans="1:7">
      <c r="A43" s="882">
        <v>36</v>
      </c>
      <c r="B43" s="883" t="s">
        <v>258</v>
      </c>
      <c r="C43" s="884"/>
      <c r="D43" s="884"/>
      <c r="E43" s="884">
        <v>16176</v>
      </c>
      <c r="F43" s="884"/>
      <c r="G43" s="884">
        <v>16176</v>
      </c>
    </row>
    <row r="44" spans="1:7">
      <c r="A44" s="879">
        <v>37</v>
      </c>
      <c r="B44" s="880" t="s">
        <v>259</v>
      </c>
      <c r="C44" s="881"/>
      <c r="D44" s="887"/>
      <c r="E44" s="881">
        <v>56240</v>
      </c>
      <c r="F44" s="881"/>
      <c r="G44" s="881">
        <v>56240</v>
      </c>
    </row>
    <row r="45" spans="1:7">
      <c r="A45" s="888">
        <v>38</v>
      </c>
      <c r="B45" s="883" t="s">
        <v>260</v>
      </c>
      <c r="C45" s="884">
        <v>2322405</v>
      </c>
      <c r="D45" s="884">
        <v>556417</v>
      </c>
      <c r="E45" s="883">
        <v>219980</v>
      </c>
      <c r="F45" s="884">
        <v>44961</v>
      </c>
      <c r="G45" s="884">
        <v>3143763</v>
      </c>
    </row>
    <row r="46" spans="1:7">
      <c r="A46" s="879">
        <v>39</v>
      </c>
      <c r="B46" s="880" t="s">
        <v>313</v>
      </c>
      <c r="C46" s="881">
        <v>377459</v>
      </c>
      <c r="D46" s="887"/>
      <c r="E46" s="881"/>
      <c r="F46" s="881"/>
      <c r="G46" s="881">
        <v>377459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9335094</v>
      </c>
      <c r="D49" s="891">
        <v>556417</v>
      </c>
      <c r="E49" s="891">
        <v>15706312</v>
      </c>
      <c r="F49" s="891">
        <v>1050933</v>
      </c>
      <c r="G49" s="891">
        <v>26648756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Лист144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326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4819414</v>
      </c>
      <c r="D8" s="881"/>
      <c r="E8" s="881">
        <v>5878211</v>
      </c>
      <c r="F8" s="881">
        <v>238016</v>
      </c>
      <c r="G8" s="881">
        <v>10935641</v>
      </c>
    </row>
    <row r="9" spans="1:9">
      <c r="A9" s="882">
        <v>2</v>
      </c>
      <c r="B9" s="883" t="s">
        <v>234</v>
      </c>
      <c r="C9" s="884">
        <v>3133</v>
      </c>
      <c r="D9" s="884"/>
      <c r="E9" s="884">
        <v>78086</v>
      </c>
      <c r="F9" s="884">
        <v>6507</v>
      </c>
      <c r="G9" s="884">
        <v>87726</v>
      </c>
    </row>
    <row r="10" spans="1:9">
      <c r="A10" s="879">
        <v>3</v>
      </c>
      <c r="B10" s="880" t="s">
        <v>235</v>
      </c>
      <c r="C10" s="881"/>
      <c r="D10" s="881"/>
      <c r="E10" s="881">
        <v>125880</v>
      </c>
      <c r="F10" s="881">
        <v>70293</v>
      </c>
      <c r="G10" s="881">
        <v>196173</v>
      </c>
    </row>
    <row r="11" spans="1:9">
      <c r="A11" s="882">
        <v>4</v>
      </c>
      <c r="B11" s="883" t="s">
        <v>236</v>
      </c>
      <c r="C11" s="884"/>
      <c r="D11" s="884"/>
      <c r="E11" s="884">
        <v>47244</v>
      </c>
      <c r="F11" s="884">
        <v>5475</v>
      </c>
      <c r="G11" s="884">
        <v>52719</v>
      </c>
      <c r="I11" s="886"/>
    </row>
    <row r="12" spans="1:9">
      <c r="A12" s="879">
        <v>5</v>
      </c>
      <c r="B12" s="880" t="s">
        <v>237</v>
      </c>
      <c r="C12" s="881">
        <v>1165896</v>
      </c>
      <c r="D12" s="881"/>
      <c r="E12" s="881">
        <v>1782206</v>
      </c>
      <c r="F12" s="881">
        <v>115255</v>
      </c>
      <c r="G12" s="881">
        <v>3063357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948710</v>
      </c>
      <c r="F13" s="884">
        <v>497310</v>
      </c>
      <c r="G13" s="884">
        <v>1446020</v>
      </c>
    </row>
    <row r="14" spans="1:9">
      <c r="A14" s="879">
        <v>7</v>
      </c>
      <c r="B14" s="880" t="s">
        <v>295</v>
      </c>
      <c r="C14" s="881"/>
      <c r="D14" s="881"/>
      <c r="E14" s="881">
        <v>381316</v>
      </c>
      <c r="F14" s="881"/>
      <c r="G14" s="881">
        <v>381316</v>
      </c>
    </row>
    <row r="15" spans="1:9">
      <c r="A15" s="882">
        <v>8</v>
      </c>
      <c r="B15" s="883" t="s">
        <v>296</v>
      </c>
      <c r="C15" s="884"/>
      <c r="D15" s="884"/>
      <c r="E15" s="884">
        <v>119707</v>
      </c>
      <c r="F15" s="884"/>
      <c r="G15" s="884">
        <v>119707</v>
      </c>
    </row>
    <row r="16" spans="1:9">
      <c r="A16" s="879">
        <v>9</v>
      </c>
      <c r="B16" s="880" t="s">
        <v>241</v>
      </c>
      <c r="C16" s="881"/>
      <c r="D16" s="881"/>
      <c r="E16" s="881">
        <v>309284</v>
      </c>
      <c r="F16" s="881"/>
      <c r="G16" s="881">
        <v>309284</v>
      </c>
    </row>
    <row r="17" spans="1:7">
      <c r="A17" s="882">
        <v>10</v>
      </c>
      <c r="B17" s="883" t="s">
        <v>308</v>
      </c>
      <c r="C17" s="884"/>
      <c r="D17" s="884"/>
      <c r="E17" s="884">
        <v>16960</v>
      </c>
      <c r="F17" s="884"/>
      <c r="G17" s="884">
        <v>16960</v>
      </c>
    </row>
    <row r="18" spans="1:7">
      <c r="A18" s="879">
        <v>11</v>
      </c>
      <c r="B18" s="880" t="s">
        <v>242</v>
      </c>
      <c r="C18" s="881"/>
      <c r="D18" s="881"/>
      <c r="E18" s="881">
        <v>231256</v>
      </c>
      <c r="F18" s="881">
        <v>55179</v>
      </c>
      <c r="G18" s="881">
        <v>286435</v>
      </c>
    </row>
    <row r="19" spans="1:7">
      <c r="A19" s="882">
        <v>12</v>
      </c>
      <c r="B19" s="883" t="s">
        <v>304</v>
      </c>
      <c r="C19" s="884"/>
      <c r="D19" s="884"/>
      <c r="E19" s="884">
        <v>6114</v>
      </c>
      <c r="F19" s="884"/>
      <c r="G19" s="884">
        <v>6114</v>
      </c>
    </row>
    <row r="20" spans="1:7">
      <c r="A20" s="879">
        <v>13</v>
      </c>
      <c r="B20" s="880" t="s">
        <v>280</v>
      </c>
      <c r="C20" s="881"/>
      <c r="D20" s="881"/>
      <c r="E20" s="881">
        <v>825650</v>
      </c>
      <c r="F20" s="881"/>
      <c r="G20" s="881">
        <v>825650</v>
      </c>
    </row>
    <row r="21" spans="1:7">
      <c r="A21" s="882">
        <v>14</v>
      </c>
      <c r="B21" s="883" t="s">
        <v>243</v>
      </c>
      <c r="C21" s="884"/>
      <c r="D21" s="884"/>
      <c r="E21" s="884">
        <v>44680</v>
      </c>
      <c r="F21" s="884">
        <v>4064</v>
      </c>
      <c r="G21" s="884">
        <v>48744</v>
      </c>
    </row>
    <row r="22" spans="1:7">
      <c r="A22" s="879">
        <v>15</v>
      </c>
      <c r="B22" s="880" t="s">
        <v>317</v>
      </c>
      <c r="C22" s="881"/>
      <c r="D22" s="881"/>
      <c r="E22" s="881">
        <v>309691</v>
      </c>
      <c r="F22" s="881"/>
      <c r="G22" s="881">
        <v>309691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3900</v>
      </c>
      <c r="G23" s="884">
        <v>3900</v>
      </c>
    </row>
    <row r="24" spans="1:7">
      <c r="A24" s="879">
        <v>17</v>
      </c>
      <c r="B24" s="880" t="s">
        <v>276</v>
      </c>
      <c r="C24" s="881">
        <v>59704</v>
      </c>
      <c r="D24" s="881"/>
      <c r="E24" s="881">
        <v>49961</v>
      </c>
      <c r="F24" s="881"/>
      <c r="G24" s="881">
        <v>109665</v>
      </c>
    </row>
    <row r="25" spans="1:7">
      <c r="A25" s="882">
        <v>18</v>
      </c>
      <c r="B25" s="883" t="s">
        <v>245</v>
      </c>
      <c r="C25" s="884"/>
      <c r="D25" s="884"/>
      <c r="E25" s="884">
        <v>18944</v>
      </c>
      <c r="F25" s="884"/>
      <c r="G25" s="884">
        <v>18944</v>
      </c>
    </row>
    <row r="26" spans="1:7">
      <c r="A26" s="879">
        <v>19</v>
      </c>
      <c r="B26" s="880" t="s">
        <v>246</v>
      </c>
      <c r="C26" s="881"/>
      <c r="D26" s="881"/>
      <c r="E26" s="881">
        <v>640729</v>
      </c>
      <c r="F26" s="881">
        <v>5574</v>
      </c>
      <c r="G26" s="881">
        <v>646303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849275</v>
      </c>
      <c r="F27" s="884">
        <v>8494</v>
      </c>
      <c r="G27" s="884">
        <v>857769</v>
      </c>
    </row>
    <row r="28" spans="1:7">
      <c r="A28" s="879">
        <v>21</v>
      </c>
      <c r="B28" s="880" t="s">
        <v>261</v>
      </c>
      <c r="C28" s="881"/>
      <c r="D28" s="881"/>
      <c r="E28" s="881">
        <v>1265204</v>
      </c>
      <c r="F28" s="881">
        <v>559</v>
      </c>
      <c r="G28" s="881">
        <v>1265763</v>
      </c>
    </row>
    <row r="29" spans="1:7">
      <c r="A29" s="882">
        <v>22</v>
      </c>
      <c r="B29" s="883" t="s">
        <v>250</v>
      </c>
      <c r="C29" s="884"/>
      <c r="D29" s="884"/>
      <c r="E29" s="884">
        <v>95458</v>
      </c>
      <c r="F29" s="884">
        <v>129285</v>
      </c>
      <c r="G29" s="884">
        <v>224743</v>
      </c>
    </row>
    <row r="30" spans="1:7">
      <c r="A30" s="879">
        <v>23</v>
      </c>
      <c r="B30" s="880" t="s">
        <v>277</v>
      </c>
      <c r="C30" s="881">
        <v>57273</v>
      </c>
      <c r="D30" s="881"/>
      <c r="E30" s="881">
        <v>199096</v>
      </c>
      <c r="F30" s="881"/>
      <c r="G30" s="881">
        <v>256369</v>
      </c>
    </row>
    <row r="31" spans="1:7">
      <c r="A31" s="882">
        <v>24</v>
      </c>
      <c r="B31" s="883" t="s">
        <v>251</v>
      </c>
      <c r="C31" s="884">
        <v>1087</v>
      </c>
      <c r="D31" s="884"/>
      <c r="E31" s="884"/>
      <c r="F31" s="884"/>
      <c r="G31" s="884">
        <v>1087</v>
      </c>
    </row>
    <row r="32" spans="1:7">
      <c r="A32" s="879">
        <v>25</v>
      </c>
      <c r="B32" s="880" t="s">
        <v>292</v>
      </c>
      <c r="C32" s="881"/>
      <c r="D32" s="881"/>
      <c r="E32" s="881">
        <v>108688</v>
      </c>
      <c r="F32" s="881"/>
      <c r="G32" s="881">
        <v>108688</v>
      </c>
    </row>
    <row r="33" spans="1:7">
      <c r="A33" s="882">
        <v>26</v>
      </c>
      <c r="B33" s="883" t="s">
        <v>252</v>
      </c>
      <c r="C33" s="884"/>
      <c r="D33" s="884"/>
      <c r="E33" s="884">
        <v>722248</v>
      </c>
      <c r="F33" s="884">
        <v>7566</v>
      </c>
      <c r="G33" s="884">
        <v>729814</v>
      </c>
    </row>
    <row r="34" spans="1:7">
      <c r="A34" s="879">
        <v>27</v>
      </c>
      <c r="B34" s="880" t="s">
        <v>278</v>
      </c>
      <c r="C34" s="881"/>
      <c r="D34" s="881"/>
      <c r="E34" s="881">
        <v>80640</v>
      </c>
      <c r="F34" s="881"/>
      <c r="G34" s="881">
        <v>80640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382</v>
      </c>
      <c r="G35" s="884">
        <v>382</v>
      </c>
    </row>
    <row r="36" spans="1:7">
      <c r="A36" s="879">
        <v>29</v>
      </c>
      <c r="B36" s="880" t="s">
        <v>253</v>
      </c>
      <c r="C36" s="881"/>
      <c r="D36" s="881"/>
      <c r="E36" s="881">
        <v>14779</v>
      </c>
      <c r="F36" s="881"/>
      <c r="G36" s="881">
        <v>14779</v>
      </c>
    </row>
    <row r="37" spans="1:7">
      <c r="A37" s="882">
        <v>30</v>
      </c>
      <c r="B37" s="883" t="s">
        <v>318</v>
      </c>
      <c r="C37" s="884"/>
      <c r="D37" s="884"/>
      <c r="E37" s="884">
        <v>271104</v>
      </c>
      <c r="F37" s="884"/>
      <c r="G37" s="884">
        <v>271104</v>
      </c>
    </row>
    <row r="38" spans="1:7">
      <c r="A38" s="879">
        <v>31</v>
      </c>
      <c r="B38" s="880" t="s">
        <v>254</v>
      </c>
      <c r="C38" s="881"/>
      <c r="D38" s="881"/>
      <c r="E38" s="881">
        <v>286940</v>
      </c>
      <c r="F38" s="881">
        <v>51804</v>
      </c>
      <c r="G38" s="881">
        <v>338744</v>
      </c>
    </row>
    <row r="39" spans="1:7">
      <c r="A39" s="882">
        <v>32</v>
      </c>
      <c r="B39" s="883" t="s">
        <v>255</v>
      </c>
      <c r="C39" s="884">
        <v>512711</v>
      </c>
      <c r="D39" s="884"/>
      <c r="E39" s="884">
        <v>433356</v>
      </c>
      <c r="F39" s="884"/>
      <c r="G39" s="884">
        <v>946067</v>
      </c>
    </row>
    <row r="40" spans="1:7">
      <c r="A40" s="879">
        <v>33</v>
      </c>
      <c r="B40" s="880" t="s">
        <v>256</v>
      </c>
      <c r="C40" s="881"/>
      <c r="D40" s="881"/>
      <c r="E40" s="881">
        <v>181511</v>
      </c>
      <c r="F40" s="881"/>
      <c r="G40" s="881">
        <v>181511</v>
      </c>
    </row>
    <row r="41" spans="1:7">
      <c r="A41" s="882">
        <v>34</v>
      </c>
      <c r="B41" s="883" t="s">
        <v>257</v>
      </c>
      <c r="C41" s="884"/>
      <c r="D41" s="884"/>
      <c r="E41" s="884">
        <v>360958</v>
      </c>
      <c r="F41" s="884"/>
      <c r="G41" s="884">
        <v>360958</v>
      </c>
    </row>
    <row r="42" spans="1:7">
      <c r="A42" s="879">
        <v>35</v>
      </c>
      <c r="B42" s="880" t="s">
        <v>319</v>
      </c>
      <c r="C42" s="881"/>
      <c r="D42" s="881"/>
      <c r="E42" s="881">
        <v>80834</v>
      </c>
      <c r="F42" s="881"/>
      <c r="G42" s="881">
        <v>80834</v>
      </c>
    </row>
    <row r="43" spans="1:7">
      <c r="A43" s="882">
        <v>36</v>
      </c>
      <c r="B43" s="883" t="s">
        <v>258</v>
      </c>
      <c r="C43" s="884"/>
      <c r="D43" s="884"/>
      <c r="E43" s="884">
        <v>21581</v>
      </c>
      <c r="F43" s="884"/>
      <c r="G43" s="884">
        <v>21581</v>
      </c>
    </row>
    <row r="44" spans="1:7">
      <c r="A44" s="879">
        <v>37</v>
      </c>
      <c r="B44" s="880" t="s">
        <v>259</v>
      </c>
      <c r="C44" s="881"/>
      <c r="D44" s="887"/>
      <c r="E44" s="881">
        <v>59347</v>
      </c>
      <c r="F44" s="881"/>
      <c r="G44" s="881">
        <v>59347</v>
      </c>
    </row>
    <row r="45" spans="1:7">
      <c r="A45" s="888">
        <v>38</v>
      </c>
      <c r="B45" s="883" t="s">
        <v>260</v>
      </c>
      <c r="C45" s="884">
        <v>2147511</v>
      </c>
      <c r="D45" s="884">
        <v>570036</v>
      </c>
      <c r="E45" s="883">
        <v>234288</v>
      </c>
      <c r="F45" s="884">
        <v>98981</v>
      </c>
      <c r="G45" s="884">
        <v>3050816</v>
      </c>
    </row>
    <row r="46" spans="1:7">
      <c r="A46" s="879">
        <v>39</v>
      </c>
      <c r="B46" s="880" t="s">
        <v>313</v>
      </c>
      <c r="C46" s="881">
        <v>285957</v>
      </c>
      <c r="D46" s="887"/>
      <c r="E46" s="881"/>
      <c r="F46" s="881"/>
      <c r="G46" s="881">
        <v>285957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9052686</v>
      </c>
      <c r="D49" s="891">
        <v>570036</v>
      </c>
      <c r="E49" s="891">
        <v>17079936</v>
      </c>
      <c r="F49" s="891">
        <v>1298644</v>
      </c>
      <c r="G49" s="891">
        <v>28001302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Лист145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327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3352517</v>
      </c>
      <c r="D8" s="905"/>
      <c r="E8" s="905">
        <v>5555890</v>
      </c>
      <c r="F8" s="905">
        <v>226073</v>
      </c>
      <c r="G8" s="881">
        <v>9134480</v>
      </c>
    </row>
    <row r="9" spans="1:9">
      <c r="A9" s="882">
        <v>2</v>
      </c>
      <c r="B9" s="883" t="s">
        <v>234</v>
      </c>
      <c r="C9" s="884">
        <v>3875</v>
      </c>
      <c r="D9" s="884"/>
      <c r="E9" s="884">
        <v>87381</v>
      </c>
      <c r="F9" s="884">
        <v>6071</v>
      </c>
      <c r="G9" s="884">
        <v>97327</v>
      </c>
    </row>
    <row r="10" spans="1:9">
      <c r="A10" s="879">
        <v>3</v>
      </c>
      <c r="B10" s="880" t="s">
        <v>235</v>
      </c>
      <c r="C10" s="881"/>
      <c r="D10" s="881"/>
      <c r="E10" s="881">
        <v>130920</v>
      </c>
      <c r="F10" s="881">
        <v>50561</v>
      </c>
      <c r="G10" s="881">
        <v>181481</v>
      </c>
    </row>
    <row r="11" spans="1:9">
      <c r="A11" s="882">
        <v>4</v>
      </c>
      <c r="B11" s="883" t="s">
        <v>236</v>
      </c>
      <c r="C11" s="884"/>
      <c r="D11" s="884"/>
      <c r="E11" s="884">
        <v>43413</v>
      </c>
      <c r="F11" s="884">
        <v>8134</v>
      </c>
      <c r="G11" s="884">
        <v>51547</v>
      </c>
      <c r="I11" s="886"/>
    </row>
    <row r="12" spans="1:9">
      <c r="A12" s="879">
        <v>5</v>
      </c>
      <c r="B12" s="880" t="s">
        <v>237</v>
      </c>
      <c r="C12" s="881">
        <v>1017808</v>
      </c>
      <c r="D12" s="881"/>
      <c r="E12" s="881">
        <v>1743807</v>
      </c>
      <c r="F12" s="881">
        <v>84555</v>
      </c>
      <c r="G12" s="881">
        <v>2846170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794389</v>
      </c>
      <c r="F13" s="884">
        <v>384243</v>
      </c>
      <c r="G13" s="884">
        <v>1178632</v>
      </c>
    </row>
    <row r="14" spans="1:9">
      <c r="A14" s="879">
        <v>7</v>
      </c>
      <c r="B14" s="880" t="s">
        <v>295</v>
      </c>
      <c r="C14" s="881"/>
      <c r="D14" s="881"/>
      <c r="E14" s="881">
        <v>442313</v>
      </c>
      <c r="F14" s="881"/>
      <c r="G14" s="881">
        <v>442313</v>
      </c>
    </row>
    <row r="15" spans="1:9">
      <c r="A15" s="882">
        <v>8</v>
      </c>
      <c r="B15" s="883" t="s">
        <v>296</v>
      </c>
      <c r="C15" s="884"/>
      <c r="D15" s="884"/>
      <c r="E15" s="884">
        <v>107872</v>
      </c>
      <c r="F15" s="884"/>
      <c r="G15" s="884">
        <v>107872</v>
      </c>
    </row>
    <row r="16" spans="1:9">
      <c r="A16" s="879">
        <v>9</v>
      </c>
      <c r="B16" s="880" t="s">
        <v>241</v>
      </c>
      <c r="C16" s="881"/>
      <c r="D16" s="881"/>
      <c r="E16" s="881">
        <v>365075</v>
      </c>
      <c r="F16" s="881"/>
      <c r="G16" s="881">
        <v>365075</v>
      </c>
    </row>
    <row r="17" spans="1:7">
      <c r="A17" s="882">
        <v>10</v>
      </c>
      <c r="B17" s="883" t="s">
        <v>308</v>
      </c>
      <c r="C17" s="884"/>
      <c r="D17" s="884"/>
      <c r="E17" s="884">
        <v>10410</v>
      </c>
      <c r="F17" s="884"/>
      <c r="G17" s="884">
        <v>10410</v>
      </c>
    </row>
    <row r="18" spans="1:7">
      <c r="A18" s="879">
        <v>11</v>
      </c>
      <c r="B18" s="880" t="s">
        <v>242</v>
      </c>
      <c r="C18" s="881"/>
      <c r="D18" s="881"/>
      <c r="E18" s="881">
        <v>152690</v>
      </c>
      <c r="F18" s="881">
        <v>37922</v>
      </c>
      <c r="G18" s="881">
        <v>190612</v>
      </c>
    </row>
    <row r="19" spans="1:7">
      <c r="A19" s="882">
        <v>12</v>
      </c>
      <c r="B19" s="883" t="s">
        <v>304</v>
      </c>
      <c r="C19" s="884"/>
      <c r="D19" s="884"/>
      <c r="E19" s="884">
        <v>9159</v>
      </c>
      <c r="F19" s="884"/>
      <c r="G19" s="884">
        <v>9159</v>
      </c>
    </row>
    <row r="20" spans="1:7">
      <c r="A20" s="879">
        <v>13</v>
      </c>
      <c r="B20" s="880" t="s">
        <v>280</v>
      </c>
      <c r="C20" s="881"/>
      <c r="D20" s="881"/>
      <c r="E20" s="881">
        <v>793426</v>
      </c>
      <c r="F20" s="881"/>
      <c r="G20" s="881">
        <v>793426</v>
      </c>
    </row>
    <row r="21" spans="1:7">
      <c r="A21" s="882">
        <v>14</v>
      </c>
      <c r="B21" s="883" t="s">
        <v>243</v>
      </c>
      <c r="C21" s="884"/>
      <c r="D21" s="884"/>
      <c r="E21" s="884">
        <v>37980</v>
      </c>
      <c r="F21" s="884">
        <v>4145</v>
      </c>
      <c r="G21" s="884">
        <v>42125</v>
      </c>
    </row>
    <row r="22" spans="1:7">
      <c r="A22" s="879">
        <v>15</v>
      </c>
      <c r="B22" s="880" t="s">
        <v>317</v>
      </c>
      <c r="C22" s="881"/>
      <c r="D22" s="881"/>
      <c r="E22" s="881">
        <v>114066</v>
      </c>
      <c r="F22" s="881"/>
      <c r="G22" s="881">
        <v>114066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2880</v>
      </c>
      <c r="G23" s="884">
        <v>2880</v>
      </c>
    </row>
    <row r="24" spans="1:7">
      <c r="A24" s="879">
        <v>17</v>
      </c>
      <c r="B24" s="880" t="s">
        <v>276</v>
      </c>
      <c r="C24" s="881">
        <v>69950</v>
      </c>
      <c r="D24" s="881"/>
      <c r="E24" s="881">
        <v>50251</v>
      </c>
      <c r="F24" s="881"/>
      <c r="G24" s="881">
        <v>120201</v>
      </c>
    </row>
    <row r="25" spans="1:7">
      <c r="A25" s="882">
        <v>18</v>
      </c>
      <c r="B25" s="883" t="s">
        <v>245</v>
      </c>
      <c r="C25" s="884"/>
      <c r="D25" s="884"/>
      <c r="E25" s="884">
        <v>17553</v>
      </c>
      <c r="F25" s="884"/>
      <c r="G25" s="884">
        <v>17553</v>
      </c>
    </row>
    <row r="26" spans="1:7">
      <c r="A26" s="879">
        <v>19</v>
      </c>
      <c r="B26" s="880" t="s">
        <v>246</v>
      </c>
      <c r="C26" s="881"/>
      <c r="D26" s="881"/>
      <c r="E26" s="881">
        <v>691792</v>
      </c>
      <c r="F26" s="881">
        <v>4668</v>
      </c>
      <c r="G26" s="881">
        <v>696460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374704</v>
      </c>
      <c r="F27" s="884">
        <v>6780</v>
      </c>
      <c r="G27" s="884">
        <v>381484</v>
      </c>
    </row>
    <row r="28" spans="1:7">
      <c r="A28" s="879">
        <v>21</v>
      </c>
      <c r="B28" s="880" t="s">
        <v>261</v>
      </c>
      <c r="C28" s="881"/>
      <c r="D28" s="881"/>
      <c r="E28" s="881">
        <v>1217824</v>
      </c>
      <c r="F28" s="881">
        <v>814</v>
      </c>
      <c r="G28" s="881">
        <v>1218638</v>
      </c>
    </row>
    <row r="29" spans="1:7">
      <c r="A29" s="882">
        <v>22</v>
      </c>
      <c r="B29" s="883" t="s">
        <v>250</v>
      </c>
      <c r="C29" s="884"/>
      <c r="D29" s="884"/>
      <c r="E29" s="884">
        <v>78319</v>
      </c>
      <c r="F29" s="884">
        <v>93696</v>
      </c>
      <c r="G29" s="884">
        <v>172015</v>
      </c>
    </row>
    <row r="30" spans="1:7">
      <c r="A30" s="879">
        <v>23</v>
      </c>
      <c r="B30" s="880" t="s">
        <v>277</v>
      </c>
      <c r="C30" s="881">
        <v>58971</v>
      </c>
      <c r="D30" s="881"/>
      <c r="E30" s="881">
        <v>128827</v>
      </c>
      <c r="F30" s="881"/>
      <c r="G30" s="881">
        <v>187798</v>
      </c>
    </row>
    <row r="31" spans="1:7">
      <c r="A31" s="882">
        <v>24</v>
      </c>
      <c r="B31" s="883" t="s">
        <v>251</v>
      </c>
      <c r="C31" s="884">
        <v>1461</v>
      </c>
      <c r="D31" s="884"/>
      <c r="E31" s="884"/>
      <c r="F31" s="884"/>
      <c r="G31" s="884">
        <v>1461</v>
      </c>
    </row>
    <row r="32" spans="1:7">
      <c r="A32" s="879">
        <v>25</v>
      </c>
      <c r="B32" s="880" t="s">
        <v>292</v>
      </c>
      <c r="C32" s="881"/>
      <c r="D32" s="881"/>
      <c r="E32" s="881">
        <v>108052</v>
      </c>
      <c r="F32" s="881"/>
      <c r="G32" s="881">
        <v>108052</v>
      </c>
    </row>
    <row r="33" spans="1:7">
      <c r="A33" s="882">
        <v>26</v>
      </c>
      <c r="B33" s="883" t="s">
        <v>252</v>
      </c>
      <c r="C33" s="884"/>
      <c r="D33" s="884"/>
      <c r="E33" s="884">
        <v>632359</v>
      </c>
      <c r="F33" s="884">
        <v>7656</v>
      </c>
      <c r="G33" s="884">
        <v>640015</v>
      </c>
    </row>
    <row r="34" spans="1:7">
      <c r="A34" s="879">
        <v>27</v>
      </c>
      <c r="B34" s="880" t="s">
        <v>278</v>
      </c>
      <c r="C34" s="881"/>
      <c r="D34" s="881"/>
      <c r="E34" s="881">
        <v>125200</v>
      </c>
      <c r="F34" s="881"/>
      <c r="G34" s="881">
        <v>125200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189</v>
      </c>
      <c r="G35" s="884">
        <v>189</v>
      </c>
    </row>
    <row r="36" spans="1:7">
      <c r="A36" s="879">
        <v>29</v>
      </c>
      <c r="B36" s="880" t="s">
        <v>253</v>
      </c>
      <c r="C36" s="881"/>
      <c r="D36" s="881"/>
      <c r="E36" s="881">
        <v>27867</v>
      </c>
      <c r="F36" s="881"/>
      <c r="G36" s="881">
        <v>27867</v>
      </c>
    </row>
    <row r="37" spans="1:7">
      <c r="A37" s="882">
        <v>30</v>
      </c>
      <c r="B37" s="883" t="s">
        <v>318</v>
      </c>
      <c r="C37" s="884"/>
      <c r="D37" s="884"/>
      <c r="E37" s="884">
        <v>271359</v>
      </c>
      <c r="F37" s="884"/>
      <c r="G37" s="884">
        <v>271359</v>
      </c>
    </row>
    <row r="38" spans="1:7">
      <c r="A38" s="879">
        <v>31</v>
      </c>
      <c r="B38" s="880" t="s">
        <v>254</v>
      </c>
      <c r="C38" s="881"/>
      <c r="D38" s="881"/>
      <c r="E38" s="881">
        <v>301759</v>
      </c>
      <c r="F38" s="881">
        <v>41212</v>
      </c>
      <c r="G38" s="881">
        <v>342971</v>
      </c>
    </row>
    <row r="39" spans="1:7">
      <c r="A39" s="882">
        <v>32</v>
      </c>
      <c r="B39" s="883" t="s">
        <v>255</v>
      </c>
      <c r="C39" s="884">
        <v>647649</v>
      </c>
      <c r="D39" s="884"/>
      <c r="E39" s="884">
        <v>379855</v>
      </c>
      <c r="F39" s="884"/>
      <c r="G39" s="884">
        <v>1027504</v>
      </c>
    </row>
    <row r="40" spans="1:7">
      <c r="A40" s="879">
        <v>33</v>
      </c>
      <c r="B40" s="880" t="s">
        <v>256</v>
      </c>
      <c r="C40" s="881"/>
      <c r="D40" s="881"/>
      <c r="E40" s="881">
        <v>162615</v>
      </c>
      <c r="F40" s="881"/>
      <c r="G40" s="881">
        <v>162615</v>
      </c>
    </row>
    <row r="41" spans="1:7">
      <c r="A41" s="882">
        <v>34</v>
      </c>
      <c r="B41" s="883" t="s">
        <v>257</v>
      </c>
      <c r="C41" s="884"/>
      <c r="D41" s="884"/>
      <c r="E41" s="884">
        <v>206500</v>
      </c>
      <c r="F41" s="884"/>
      <c r="G41" s="884">
        <v>206500</v>
      </c>
    </row>
    <row r="42" spans="1:7">
      <c r="A42" s="879">
        <v>35</v>
      </c>
      <c r="B42" s="880" t="s">
        <v>319</v>
      </c>
      <c r="C42" s="881"/>
      <c r="D42" s="881"/>
      <c r="E42" s="881">
        <v>78436</v>
      </c>
      <c r="F42" s="881"/>
      <c r="G42" s="881">
        <v>78436</v>
      </c>
    </row>
    <row r="43" spans="1:7">
      <c r="A43" s="882">
        <v>36</v>
      </c>
      <c r="B43" s="883" t="s">
        <v>258</v>
      </c>
      <c r="C43" s="884"/>
      <c r="D43" s="884"/>
      <c r="E43" s="884">
        <v>9319</v>
      </c>
      <c r="F43" s="884"/>
      <c r="G43" s="884">
        <v>9319</v>
      </c>
    </row>
    <row r="44" spans="1:7">
      <c r="A44" s="879">
        <v>37</v>
      </c>
      <c r="B44" s="880" t="s">
        <v>259</v>
      </c>
      <c r="C44" s="881"/>
      <c r="D44" s="887"/>
      <c r="E44" s="881">
        <v>48642</v>
      </c>
      <c r="F44" s="881"/>
      <c r="G44" s="881">
        <v>48642</v>
      </c>
    </row>
    <row r="45" spans="1:7">
      <c r="A45" s="888">
        <v>38</v>
      </c>
      <c r="B45" s="883" t="s">
        <v>260</v>
      </c>
      <c r="C45" s="884">
        <v>1984939</v>
      </c>
      <c r="D45" s="884">
        <v>449500</v>
      </c>
      <c r="E45" s="883">
        <v>193582</v>
      </c>
      <c r="F45" s="884">
        <v>138027</v>
      </c>
      <c r="G45" s="884">
        <v>2766048</v>
      </c>
    </row>
    <row r="46" spans="1:7">
      <c r="A46" s="879">
        <v>39</v>
      </c>
      <c r="B46" s="880" t="s">
        <v>313</v>
      </c>
      <c r="C46" s="881">
        <v>273288</v>
      </c>
      <c r="D46" s="887"/>
      <c r="E46" s="881"/>
      <c r="F46" s="881"/>
      <c r="G46" s="881">
        <v>273288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7410458</v>
      </c>
      <c r="D49" s="891">
        <v>449500</v>
      </c>
      <c r="E49" s="891">
        <v>15493606</v>
      </c>
      <c r="F49" s="891">
        <v>1097626</v>
      </c>
      <c r="G49" s="891">
        <v>24451190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Лист146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328</v>
      </c>
      <c r="C3" s="980"/>
      <c r="D3" s="980"/>
      <c r="E3" s="980"/>
      <c r="F3" s="980"/>
      <c r="G3" s="314"/>
      <c r="H3" s="314"/>
      <c r="I3" s="2"/>
    </row>
    <row r="4" spans="1:9">
      <c r="A4" s="881"/>
      <c r="B4" s="881"/>
      <c r="C4" s="881"/>
      <c r="D4" s="881"/>
      <c r="E4" s="881"/>
      <c r="F4" s="881"/>
      <c r="G4" s="881"/>
    </row>
    <row r="5" spans="1:9">
      <c r="A5" s="1017" t="s">
        <v>228</v>
      </c>
      <c r="B5" s="1018" t="s">
        <v>229</v>
      </c>
      <c r="C5" s="1019" t="s">
        <v>230</v>
      </c>
      <c r="D5" s="1019"/>
      <c r="E5" s="1019"/>
      <c r="F5" s="1019"/>
      <c r="G5" s="1019"/>
    </row>
    <row r="6" spans="1:9">
      <c r="A6" s="1017"/>
      <c r="B6" s="1018"/>
      <c r="C6" s="1020" t="s">
        <v>231</v>
      </c>
      <c r="D6" s="1020"/>
      <c r="E6" s="1020"/>
      <c r="F6" s="1020"/>
      <c r="G6" s="878"/>
    </row>
    <row r="7" spans="1:9">
      <c r="A7" s="1017"/>
      <c r="B7" s="907"/>
      <c r="C7" s="906" t="s">
        <v>7</v>
      </c>
      <c r="D7" s="906" t="s">
        <v>8</v>
      </c>
      <c r="E7" s="906" t="s">
        <v>9</v>
      </c>
      <c r="F7" s="906" t="s">
        <v>10</v>
      </c>
      <c r="G7" s="878" t="s">
        <v>232</v>
      </c>
    </row>
    <row r="8" spans="1:9">
      <c r="A8" s="879">
        <v>1</v>
      </c>
      <c r="B8" s="881" t="s">
        <v>233</v>
      </c>
      <c r="C8" s="881">
        <v>3533053</v>
      </c>
      <c r="D8" s="881"/>
      <c r="E8" s="881">
        <v>5760323</v>
      </c>
      <c r="F8" s="881">
        <v>266793</v>
      </c>
      <c r="G8" s="881">
        <v>9560169</v>
      </c>
    </row>
    <row r="9" spans="1:9">
      <c r="A9" s="882">
        <v>2</v>
      </c>
      <c r="B9" s="884" t="s">
        <v>234</v>
      </c>
      <c r="C9" s="884">
        <v>5774</v>
      </c>
      <c r="D9" s="884"/>
      <c r="E9" s="884">
        <v>109644</v>
      </c>
      <c r="F9" s="884">
        <v>6175</v>
      </c>
      <c r="G9" s="884">
        <v>121593</v>
      </c>
    </row>
    <row r="10" spans="1:9">
      <c r="A10" s="879">
        <v>3</v>
      </c>
      <c r="B10" s="881" t="s">
        <v>235</v>
      </c>
      <c r="C10" s="881"/>
      <c r="D10" s="881"/>
      <c r="E10" s="881">
        <v>129200</v>
      </c>
      <c r="F10" s="881">
        <v>42629</v>
      </c>
      <c r="G10" s="881">
        <v>171829</v>
      </c>
    </row>
    <row r="11" spans="1:9">
      <c r="A11" s="882">
        <v>4</v>
      </c>
      <c r="B11" s="884" t="s">
        <v>236</v>
      </c>
      <c r="C11" s="884"/>
      <c r="D11" s="884"/>
      <c r="E11" s="884">
        <v>51799</v>
      </c>
      <c r="F11" s="884">
        <v>6200</v>
      </c>
      <c r="G11" s="884">
        <v>57999</v>
      </c>
      <c r="I11" s="886"/>
    </row>
    <row r="12" spans="1:9">
      <c r="A12" s="879">
        <v>5</v>
      </c>
      <c r="B12" s="881" t="s">
        <v>237</v>
      </c>
      <c r="C12" s="881">
        <v>1339055</v>
      </c>
      <c r="D12" s="881"/>
      <c r="E12" s="881">
        <v>1908201</v>
      </c>
      <c r="F12" s="881">
        <v>96825</v>
      </c>
      <c r="G12" s="881">
        <v>3344081</v>
      </c>
      <c r="I12" s="886"/>
    </row>
    <row r="13" spans="1:9">
      <c r="A13" s="882">
        <v>6</v>
      </c>
      <c r="B13" s="884" t="s">
        <v>239</v>
      </c>
      <c r="C13" s="884"/>
      <c r="D13" s="884"/>
      <c r="E13" s="884">
        <v>843729</v>
      </c>
      <c r="F13" s="884">
        <v>374935</v>
      </c>
      <c r="G13" s="884">
        <v>1218664</v>
      </c>
    </row>
    <row r="14" spans="1:9">
      <c r="A14" s="879">
        <v>7</v>
      </c>
      <c r="B14" s="881" t="s">
        <v>295</v>
      </c>
      <c r="C14" s="881"/>
      <c r="D14" s="881"/>
      <c r="E14" s="881">
        <v>514499</v>
      </c>
      <c r="F14" s="881"/>
      <c r="G14" s="881">
        <v>514499</v>
      </c>
    </row>
    <row r="15" spans="1:9">
      <c r="A15" s="882">
        <v>8</v>
      </c>
      <c r="B15" s="884" t="s">
        <v>296</v>
      </c>
      <c r="C15" s="884"/>
      <c r="D15" s="884"/>
      <c r="E15" s="884">
        <v>120673</v>
      </c>
      <c r="F15" s="884"/>
      <c r="G15" s="884">
        <v>120673</v>
      </c>
    </row>
    <row r="16" spans="1:9">
      <c r="A16" s="879">
        <v>9</v>
      </c>
      <c r="B16" s="881" t="s">
        <v>241</v>
      </c>
      <c r="C16" s="881"/>
      <c r="D16" s="881"/>
      <c r="E16" s="881">
        <v>373693</v>
      </c>
      <c r="F16" s="881"/>
      <c r="G16" s="881">
        <v>373693</v>
      </c>
    </row>
    <row r="17" spans="1:7">
      <c r="A17" s="882">
        <v>10</v>
      </c>
      <c r="B17" s="884" t="s">
        <v>308</v>
      </c>
      <c r="C17" s="884"/>
      <c r="D17" s="884"/>
      <c r="E17" s="884">
        <v>7951</v>
      </c>
      <c r="F17" s="884"/>
      <c r="G17" s="884">
        <v>7951</v>
      </c>
    </row>
    <row r="18" spans="1:7">
      <c r="A18" s="879">
        <v>11</v>
      </c>
      <c r="B18" s="881" t="s">
        <v>242</v>
      </c>
      <c r="C18" s="881"/>
      <c r="D18" s="881"/>
      <c r="E18" s="881">
        <v>187582</v>
      </c>
      <c r="F18" s="881">
        <v>45275</v>
      </c>
      <c r="G18" s="881">
        <v>232857</v>
      </c>
    </row>
    <row r="19" spans="1:7">
      <c r="A19" s="882">
        <v>12</v>
      </c>
      <c r="B19" s="884" t="s">
        <v>304</v>
      </c>
      <c r="C19" s="884"/>
      <c r="D19" s="884"/>
      <c r="E19" s="884">
        <v>10959</v>
      </c>
      <c r="F19" s="884"/>
      <c r="G19" s="884">
        <v>10959</v>
      </c>
    </row>
    <row r="20" spans="1:7">
      <c r="A20" s="879">
        <v>13</v>
      </c>
      <c r="B20" s="881" t="s">
        <v>280</v>
      </c>
      <c r="C20" s="881"/>
      <c r="D20" s="881"/>
      <c r="E20" s="881">
        <v>784217</v>
      </c>
      <c r="F20" s="881"/>
      <c r="G20" s="881">
        <v>784217</v>
      </c>
    </row>
    <row r="21" spans="1:7">
      <c r="A21" s="882">
        <v>14</v>
      </c>
      <c r="B21" s="884" t="s">
        <v>243</v>
      </c>
      <c r="C21" s="884"/>
      <c r="D21" s="884"/>
      <c r="E21" s="884">
        <v>43775</v>
      </c>
      <c r="F21" s="884">
        <v>4788</v>
      </c>
      <c r="G21" s="884">
        <v>48563</v>
      </c>
    </row>
    <row r="22" spans="1:7">
      <c r="A22" s="879">
        <v>15</v>
      </c>
      <c r="B22" s="881" t="s">
        <v>317</v>
      </c>
      <c r="C22" s="881"/>
      <c r="D22" s="881"/>
      <c r="E22" s="881">
        <v>124411</v>
      </c>
      <c r="F22" s="881"/>
      <c r="G22" s="881">
        <v>124411</v>
      </c>
    </row>
    <row r="23" spans="1:7">
      <c r="A23" s="882">
        <v>16</v>
      </c>
      <c r="B23" s="884" t="s">
        <v>244</v>
      </c>
      <c r="C23" s="884"/>
      <c r="D23" s="884"/>
      <c r="E23" s="884"/>
      <c r="F23" s="884">
        <v>5520</v>
      </c>
      <c r="G23" s="884">
        <v>5520</v>
      </c>
    </row>
    <row r="24" spans="1:7">
      <c r="A24" s="879">
        <v>17</v>
      </c>
      <c r="B24" s="881" t="s">
        <v>276</v>
      </c>
      <c r="C24" s="881">
        <v>80661</v>
      </c>
      <c r="D24" s="881"/>
      <c r="E24" s="881">
        <v>54378</v>
      </c>
      <c r="F24" s="881"/>
      <c r="G24" s="881">
        <v>135039</v>
      </c>
    </row>
    <row r="25" spans="1:7">
      <c r="A25" s="882">
        <v>18</v>
      </c>
      <c r="B25" s="884" t="s">
        <v>245</v>
      </c>
      <c r="C25" s="884"/>
      <c r="D25" s="884"/>
      <c r="E25" s="884">
        <v>16375</v>
      </c>
      <c r="F25" s="884"/>
      <c r="G25" s="884">
        <v>16375</v>
      </c>
    </row>
    <row r="26" spans="1:7">
      <c r="A26" s="879">
        <v>19</v>
      </c>
      <c r="B26" s="881" t="s">
        <v>246</v>
      </c>
      <c r="C26" s="881"/>
      <c r="D26" s="881"/>
      <c r="E26" s="881">
        <v>703551</v>
      </c>
      <c r="F26" s="881">
        <v>6118</v>
      </c>
      <c r="G26" s="881">
        <v>709669</v>
      </c>
    </row>
    <row r="27" spans="1:7">
      <c r="A27" s="882">
        <v>20</v>
      </c>
      <c r="B27" s="884" t="s">
        <v>247</v>
      </c>
      <c r="C27" s="884">
        <v>0</v>
      </c>
      <c r="D27" s="884"/>
      <c r="E27" s="884">
        <v>429036</v>
      </c>
      <c r="F27" s="884">
        <v>6264</v>
      </c>
      <c r="G27" s="884">
        <v>435300</v>
      </c>
    </row>
    <row r="28" spans="1:7">
      <c r="A28" s="879">
        <v>21</v>
      </c>
      <c r="B28" s="881" t="s">
        <v>261</v>
      </c>
      <c r="C28" s="881"/>
      <c r="D28" s="881"/>
      <c r="E28" s="881">
        <v>1422260</v>
      </c>
      <c r="F28" s="881">
        <v>1149</v>
      </c>
      <c r="G28" s="881">
        <v>1423409</v>
      </c>
    </row>
    <row r="29" spans="1:7">
      <c r="A29" s="882">
        <v>22</v>
      </c>
      <c r="B29" s="884" t="s">
        <v>250</v>
      </c>
      <c r="C29" s="884"/>
      <c r="D29" s="884"/>
      <c r="E29" s="884">
        <v>78906</v>
      </c>
      <c r="F29" s="884">
        <v>95874</v>
      </c>
      <c r="G29" s="884">
        <v>174780</v>
      </c>
    </row>
    <row r="30" spans="1:7">
      <c r="A30" s="879">
        <v>23</v>
      </c>
      <c r="B30" s="881" t="s">
        <v>277</v>
      </c>
      <c r="C30" s="881">
        <v>66837</v>
      </c>
      <c r="D30" s="881"/>
      <c r="E30" s="881">
        <v>244950</v>
      </c>
      <c r="F30" s="881"/>
      <c r="G30" s="881">
        <v>311787</v>
      </c>
    </row>
    <row r="31" spans="1:7">
      <c r="A31" s="882">
        <v>24</v>
      </c>
      <c r="B31" s="884" t="s">
        <v>251</v>
      </c>
      <c r="C31" s="884">
        <v>3254</v>
      </c>
      <c r="D31" s="884"/>
      <c r="E31" s="884"/>
      <c r="F31" s="884"/>
      <c r="G31" s="884">
        <v>3254</v>
      </c>
    </row>
    <row r="32" spans="1:7">
      <c r="A32" s="879">
        <v>25</v>
      </c>
      <c r="B32" s="881" t="s">
        <v>292</v>
      </c>
      <c r="C32" s="881"/>
      <c r="D32" s="881"/>
      <c r="E32" s="881">
        <v>131918</v>
      </c>
      <c r="F32" s="881"/>
      <c r="G32" s="881">
        <v>131918</v>
      </c>
    </row>
    <row r="33" spans="1:7">
      <c r="A33" s="882">
        <v>26</v>
      </c>
      <c r="B33" s="884" t="s">
        <v>252</v>
      </c>
      <c r="C33" s="884"/>
      <c r="D33" s="884"/>
      <c r="E33" s="884">
        <v>654335</v>
      </c>
      <c r="F33" s="884">
        <v>9679</v>
      </c>
      <c r="G33" s="884">
        <v>664014</v>
      </c>
    </row>
    <row r="34" spans="1:7">
      <c r="A34" s="879">
        <v>27</v>
      </c>
      <c r="B34" s="881" t="s">
        <v>278</v>
      </c>
      <c r="C34" s="881"/>
      <c r="D34" s="881"/>
      <c r="E34" s="881">
        <v>174160</v>
      </c>
      <c r="F34" s="881"/>
      <c r="G34" s="881">
        <v>174160</v>
      </c>
    </row>
    <row r="35" spans="1:7">
      <c r="A35" s="882">
        <v>28</v>
      </c>
      <c r="B35" s="884" t="s">
        <v>298</v>
      </c>
      <c r="C35" s="884"/>
      <c r="D35" s="884"/>
      <c r="E35" s="884"/>
      <c r="F35" s="884">
        <v>205</v>
      </c>
      <c r="G35" s="884">
        <v>205</v>
      </c>
    </row>
    <row r="36" spans="1:7">
      <c r="A36" s="879">
        <v>29</v>
      </c>
      <c r="B36" s="881" t="s">
        <v>253</v>
      </c>
      <c r="C36" s="881"/>
      <c r="D36" s="881"/>
      <c r="E36" s="881">
        <v>42239</v>
      </c>
      <c r="F36" s="881"/>
      <c r="G36" s="881">
        <v>42239</v>
      </c>
    </row>
    <row r="37" spans="1:7">
      <c r="A37" s="882">
        <v>30</v>
      </c>
      <c r="B37" s="884" t="s">
        <v>318</v>
      </c>
      <c r="C37" s="884"/>
      <c r="D37" s="884"/>
      <c r="E37" s="884">
        <v>303109</v>
      </c>
      <c r="F37" s="884"/>
      <c r="G37" s="884">
        <v>303109</v>
      </c>
    </row>
    <row r="38" spans="1:7">
      <c r="A38" s="879">
        <v>31</v>
      </c>
      <c r="B38" s="881" t="s">
        <v>254</v>
      </c>
      <c r="C38" s="881"/>
      <c r="D38" s="881"/>
      <c r="E38" s="881">
        <v>408974</v>
      </c>
      <c r="F38" s="881">
        <v>39004</v>
      </c>
      <c r="G38" s="881">
        <v>447978</v>
      </c>
    </row>
    <row r="39" spans="1:7">
      <c r="A39" s="882">
        <v>32</v>
      </c>
      <c r="B39" s="884" t="s">
        <v>255</v>
      </c>
      <c r="C39" s="884">
        <v>658131</v>
      </c>
      <c r="D39" s="884"/>
      <c r="E39" s="884">
        <v>447116</v>
      </c>
      <c r="F39" s="884"/>
      <c r="G39" s="884">
        <v>1105247</v>
      </c>
    </row>
    <row r="40" spans="1:7">
      <c r="A40" s="879">
        <v>33</v>
      </c>
      <c r="B40" s="881" t="s">
        <v>256</v>
      </c>
      <c r="C40" s="881"/>
      <c r="D40" s="881"/>
      <c r="E40" s="881">
        <v>170787</v>
      </c>
      <c r="F40" s="881"/>
      <c r="G40" s="881">
        <v>170787</v>
      </c>
    </row>
    <row r="41" spans="1:7">
      <c r="A41" s="882">
        <v>34</v>
      </c>
      <c r="B41" s="884" t="s">
        <v>257</v>
      </c>
      <c r="C41" s="884"/>
      <c r="D41" s="884"/>
      <c r="E41" s="884">
        <v>215974</v>
      </c>
      <c r="F41" s="884"/>
      <c r="G41" s="884">
        <v>215974</v>
      </c>
    </row>
    <row r="42" spans="1:7">
      <c r="A42" s="879">
        <v>35</v>
      </c>
      <c r="B42" s="881" t="s">
        <v>319</v>
      </c>
      <c r="C42" s="881"/>
      <c r="D42" s="881"/>
      <c r="E42" s="881">
        <v>90802</v>
      </c>
      <c r="F42" s="881"/>
      <c r="G42" s="881">
        <v>90802</v>
      </c>
    </row>
    <row r="43" spans="1:7">
      <c r="A43" s="882">
        <v>36</v>
      </c>
      <c r="B43" s="884" t="s">
        <v>258</v>
      </c>
      <c r="C43" s="884"/>
      <c r="D43" s="884"/>
      <c r="E43" s="884">
        <v>9970</v>
      </c>
      <c r="F43" s="884"/>
      <c r="G43" s="884">
        <v>9970</v>
      </c>
    </row>
    <row r="44" spans="1:7">
      <c r="A44" s="879">
        <v>37</v>
      </c>
      <c r="B44" s="881" t="s">
        <v>259</v>
      </c>
      <c r="C44" s="881"/>
      <c r="D44" s="881"/>
      <c r="E44" s="881">
        <v>56029</v>
      </c>
      <c r="F44" s="881"/>
      <c r="G44" s="881">
        <v>56029</v>
      </c>
    </row>
    <row r="45" spans="1:7">
      <c r="A45" s="882">
        <v>38</v>
      </c>
      <c r="B45" s="884" t="s">
        <v>260</v>
      </c>
      <c r="C45" s="884">
        <v>2162578</v>
      </c>
      <c r="D45" s="884">
        <v>436913</v>
      </c>
      <c r="E45" s="884">
        <v>195242</v>
      </c>
      <c r="F45" s="884">
        <v>142536</v>
      </c>
      <c r="G45" s="884">
        <v>2937269</v>
      </c>
    </row>
    <row r="46" spans="1:7">
      <c r="A46" s="879">
        <v>39</v>
      </c>
      <c r="B46" s="881" t="s">
        <v>313</v>
      </c>
      <c r="C46" s="881">
        <v>256152</v>
      </c>
      <c r="D46" s="881"/>
      <c r="E46" s="881"/>
      <c r="F46" s="881"/>
      <c r="G46" s="881">
        <v>256152</v>
      </c>
    </row>
    <row r="47" spans="1:7">
      <c r="A47" s="882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9">
      <c r="A49" s="890"/>
      <c r="B49" s="890" t="s">
        <v>21</v>
      </c>
      <c r="C49" s="891">
        <v>8105495</v>
      </c>
      <c r="D49" s="891">
        <v>436913</v>
      </c>
      <c r="E49" s="891">
        <v>16820767</v>
      </c>
      <c r="F49" s="891">
        <v>1149969</v>
      </c>
      <c r="G49" s="891">
        <v>26513144</v>
      </c>
      <c r="H49" s="908"/>
      <c r="I49" s="909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Лист147"/>
  <dimension ref="A1:I49"/>
  <sheetViews>
    <sheetView topLeftCell="A16" workbookViewId="0">
      <selection activeCell="G49" sqref="G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0" width="9.140625" style="874"/>
    <col min="11" max="11" width="15.5703125" style="874" bestFit="1" customWidth="1"/>
    <col min="12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329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3729673</v>
      </c>
      <c r="D8" s="905"/>
      <c r="E8" s="905">
        <v>5311658</v>
      </c>
      <c r="F8" s="905">
        <v>339545</v>
      </c>
      <c r="G8" s="881">
        <v>9380876</v>
      </c>
    </row>
    <row r="9" spans="1:9">
      <c r="A9" s="882">
        <v>2</v>
      </c>
      <c r="B9" s="883" t="s">
        <v>331</v>
      </c>
      <c r="C9" s="884"/>
      <c r="D9" s="884"/>
      <c r="E9" s="884">
        <v>913413</v>
      </c>
      <c r="F9" s="884">
        <v>4312</v>
      </c>
      <c r="G9" s="884">
        <v>917725</v>
      </c>
    </row>
    <row r="10" spans="1:9">
      <c r="A10" s="879">
        <v>3</v>
      </c>
      <c r="B10" s="880" t="s">
        <v>330</v>
      </c>
      <c r="C10" s="881">
        <v>8517</v>
      </c>
      <c r="D10" s="881"/>
      <c r="E10" s="881">
        <v>125753</v>
      </c>
      <c r="F10" s="881">
        <v>5915</v>
      </c>
      <c r="G10" s="881">
        <v>140185</v>
      </c>
    </row>
    <row r="11" spans="1:9">
      <c r="A11" s="882">
        <v>4</v>
      </c>
      <c r="B11" s="883" t="s">
        <v>235</v>
      </c>
      <c r="C11" s="884"/>
      <c r="D11" s="884"/>
      <c r="E11" s="884">
        <v>133120</v>
      </c>
      <c r="F11" s="884">
        <v>37575</v>
      </c>
      <c r="G11" s="884">
        <v>170695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48097</v>
      </c>
      <c r="F12" s="881">
        <v>7922</v>
      </c>
      <c r="G12" s="881">
        <v>56019</v>
      </c>
      <c r="I12" s="886"/>
    </row>
    <row r="13" spans="1:9">
      <c r="A13" s="882">
        <v>6</v>
      </c>
      <c r="B13" s="883" t="s">
        <v>237</v>
      </c>
      <c r="C13" s="884">
        <v>1550652</v>
      </c>
      <c r="D13" s="884"/>
      <c r="E13" s="884">
        <v>2487289</v>
      </c>
      <c r="F13" s="884">
        <v>96266</v>
      </c>
      <c r="G13" s="884">
        <v>4134207</v>
      </c>
    </row>
    <row r="14" spans="1:9">
      <c r="A14" s="879">
        <v>7</v>
      </c>
      <c r="B14" s="880" t="s">
        <v>239</v>
      </c>
      <c r="C14" s="881"/>
      <c r="D14" s="881"/>
      <c r="E14" s="881">
        <v>924768</v>
      </c>
      <c r="F14" s="881">
        <v>418142</v>
      </c>
      <c r="G14" s="881">
        <v>1342910</v>
      </c>
    </row>
    <row r="15" spans="1:9">
      <c r="A15" s="882">
        <v>8</v>
      </c>
      <c r="B15" s="883" t="s">
        <v>295</v>
      </c>
      <c r="C15" s="884"/>
      <c r="D15" s="884"/>
      <c r="E15" s="884">
        <v>544327</v>
      </c>
      <c r="F15" s="884"/>
      <c r="G15" s="884">
        <v>544327</v>
      </c>
    </row>
    <row r="16" spans="1:9">
      <c r="A16" s="879">
        <v>9</v>
      </c>
      <c r="B16" s="880" t="s">
        <v>296</v>
      </c>
      <c r="C16" s="881"/>
      <c r="D16" s="881"/>
      <c r="E16" s="881">
        <v>101587</v>
      </c>
      <c r="F16" s="881"/>
      <c r="G16" s="881">
        <v>101587</v>
      </c>
    </row>
    <row r="17" spans="1:7">
      <c r="A17" s="882">
        <v>10</v>
      </c>
      <c r="B17" s="883" t="s">
        <v>241</v>
      </c>
      <c r="C17" s="884"/>
      <c r="D17" s="884"/>
      <c r="E17" s="884">
        <v>382598</v>
      </c>
      <c r="F17" s="884"/>
      <c r="G17" s="884">
        <v>382598</v>
      </c>
    </row>
    <row r="18" spans="1:7">
      <c r="A18" s="879">
        <v>11</v>
      </c>
      <c r="B18" s="880" t="s">
        <v>308</v>
      </c>
      <c r="C18" s="881">
        <v>79830</v>
      </c>
      <c r="D18" s="881"/>
      <c r="E18" s="881">
        <v>86957</v>
      </c>
      <c r="F18" s="881"/>
      <c r="G18" s="881">
        <v>166787</v>
      </c>
    </row>
    <row r="19" spans="1:7">
      <c r="A19" s="882">
        <v>12</v>
      </c>
      <c r="B19" s="883" t="s">
        <v>242</v>
      </c>
      <c r="C19" s="884"/>
      <c r="D19" s="884"/>
      <c r="E19" s="884">
        <v>279293</v>
      </c>
      <c r="F19" s="884">
        <v>21000</v>
      </c>
      <c r="G19" s="884">
        <v>300293</v>
      </c>
    </row>
    <row r="20" spans="1:7">
      <c r="A20" s="879">
        <v>13</v>
      </c>
      <c r="B20" s="880" t="s">
        <v>304</v>
      </c>
      <c r="C20" s="881"/>
      <c r="D20" s="881"/>
      <c r="E20" s="881">
        <v>10813</v>
      </c>
      <c r="F20" s="881"/>
      <c r="G20" s="881">
        <v>10813</v>
      </c>
    </row>
    <row r="21" spans="1:7">
      <c r="A21" s="882">
        <v>14</v>
      </c>
      <c r="B21" s="883" t="s">
        <v>281</v>
      </c>
      <c r="C21" s="884"/>
      <c r="D21" s="884"/>
      <c r="E21" s="884">
        <v>22200</v>
      </c>
      <c r="F21" s="884"/>
      <c r="G21" s="884">
        <v>22200</v>
      </c>
    </row>
    <row r="22" spans="1:7">
      <c r="A22" s="879">
        <v>15</v>
      </c>
      <c r="B22" s="880" t="s">
        <v>280</v>
      </c>
      <c r="C22" s="881"/>
      <c r="D22" s="881"/>
      <c r="E22" s="881">
        <v>769553</v>
      </c>
      <c r="F22" s="881"/>
      <c r="G22" s="881">
        <v>769553</v>
      </c>
    </row>
    <row r="23" spans="1:7">
      <c r="A23" s="882">
        <v>16</v>
      </c>
      <c r="B23" s="883" t="s">
        <v>243</v>
      </c>
      <c r="C23" s="884"/>
      <c r="D23" s="884"/>
      <c r="E23" s="884">
        <v>53553</v>
      </c>
      <c r="F23" s="884">
        <v>6172</v>
      </c>
      <c r="G23" s="884">
        <v>59725</v>
      </c>
    </row>
    <row r="24" spans="1:7">
      <c r="A24" s="879">
        <v>17</v>
      </c>
      <c r="B24" s="880" t="s">
        <v>317</v>
      </c>
      <c r="C24" s="881"/>
      <c r="D24" s="881"/>
      <c r="E24" s="881">
        <v>144567</v>
      </c>
      <c r="F24" s="881"/>
      <c r="G24" s="881">
        <v>144567</v>
      </c>
    </row>
    <row r="25" spans="1:7">
      <c r="A25" s="882">
        <v>18</v>
      </c>
      <c r="B25" s="883" t="s">
        <v>244</v>
      </c>
      <c r="C25" s="884"/>
      <c r="D25" s="884"/>
      <c r="E25" s="884"/>
      <c r="F25" s="884">
        <v>6060</v>
      </c>
      <c r="G25" s="884">
        <v>6060</v>
      </c>
    </row>
    <row r="26" spans="1:7">
      <c r="A26" s="879">
        <v>19</v>
      </c>
      <c r="B26" s="880" t="s">
        <v>276</v>
      </c>
      <c r="C26" s="881"/>
      <c r="D26" s="881"/>
      <c r="E26" s="881">
        <v>55673</v>
      </c>
      <c r="F26" s="881"/>
      <c r="G26" s="881">
        <v>55673</v>
      </c>
    </row>
    <row r="27" spans="1:7">
      <c r="A27" s="882">
        <v>20</v>
      </c>
      <c r="B27" s="883" t="s">
        <v>245</v>
      </c>
      <c r="C27" s="884"/>
      <c r="D27" s="884"/>
      <c r="E27" s="884">
        <v>18776</v>
      </c>
      <c r="F27" s="884"/>
      <c r="G27" s="884">
        <v>18776</v>
      </c>
    </row>
    <row r="28" spans="1:7">
      <c r="A28" s="879">
        <v>21</v>
      </c>
      <c r="B28" s="880" t="s">
        <v>246</v>
      </c>
      <c r="C28" s="881"/>
      <c r="D28" s="881"/>
      <c r="E28" s="881">
        <v>713077</v>
      </c>
      <c r="F28" s="881">
        <v>7404</v>
      </c>
      <c r="G28" s="881">
        <v>720481</v>
      </c>
    </row>
    <row r="29" spans="1:7">
      <c r="A29" s="882">
        <v>22</v>
      </c>
      <c r="B29" s="883" t="s">
        <v>247</v>
      </c>
      <c r="C29" s="884">
        <v>0</v>
      </c>
      <c r="D29" s="884"/>
      <c r="E29" s="884">
        <v>449270</v>
      </c>
      <c r="F29" s="884">
        <v>5538</v>
      </c>
      <c r="G29" s="884">
        <v>454808</v>
      </c>
    </row>
    <row r="30" spans="1:7">
      <c r="A30" s="879">
        <v>23</v>
      </c>
      <c r="B30" s="880" t="s">
        <v>261</v>
      </c>
      <c r="C30" s="881"/>
      <c r="D30" s="881"/>
      <c r="E30" s="881">
        <v>1493341</v>
      </c>
      <c r="F30" s="881">
        <v>1686</v>
      </c>
      <c r="G30" s="881">
        <v>1495027</v>
      </c>
    </row>
    <row r="31" spans="1:7">
      <c r="A31" s="882">
        <v>24</v>
      </c>
      <c r="B31" s="883" t="s">
        <v>250</v>
      </c>
      <c r="C31" s="884"/>
      <c r="D31" s="884"/>
      <c r="E31" s="884">
        <v>91799</v>
      </c>
      <c r="F31" s="884">
        <v>118113</v>
      </c>
      <c r="G31" s="884">
        <v>209912</v>
      </c>
    </row>
    <row r="32" spans="1:7">
      <c r="A32" s="879">
        <v>25</v>
      </c>
      <c r="B32" s="880" t="s">
        <v>277</v>
      </c>
      <c r="C32" s="881">
        <v>75949</v>
      </c>
      <c r="D32" s="881"/>
      <c r="E32" s="881">
        <v>117387</v>
      </c>
      <c r="F32" s="881"/>
      <c r="G32" s="881">
        <v>193336</v>
      </c>
    </row>
    <row r="33" spans="1:7">
      <c r="A33" s="882">
        <v>26</v>
      </c>
      <c r="B33" s="883" t="s">
        <v>251</v>
      </c>
      <c r="C33" s="884">
        <v>4869</v>
      </c>
      <c r="D33" s="884"/>
      <c r="E33" s="884"/>
      <c r="F33" s="884"/>
      <c r="G33" s="884">
        <v>4869</v>
      </c>
    </row>
    <row r="34" spans="1:7">
      <c r="A34" s="879">
        <v>27</v>
      </c>
      <c r="B34" s="880" t="s">
        <v>292</v>
      </c>
      <c r="C34" s="881"/>
      <c r="D34" s="881"/>
      <c r="E34" s="881">
        <v>151822</v>
      </c>
      <c r="F34" s="881"/>
      <c r="G34" s="881">
        <v>151822</v>
      </c>
    </row>
    <row r="35" spans="1:7">
      <c r="A35" s="882">
        <v>28</v>
      </c>
      <c r="B35" s="883" t="s">
        <v>252</v>
      </c>
      <c r="C35" s="884"/>
      <c r="D35" s="884"/>
      <c r="E35" s="884">
        <v>666673</v>
      </c>
      <c r="F35" s="884">
        <v>12710</v>
      </c>
      <c r="G35" s="884">
        <v>679383</v>
      </c>
    </row>
    <row r="36" spans="1:7">
      <c r="A36" s="879">
        <v>29</v>
      </c>
      <c r="B36" s="880" t="s">
        <v>278</v>
      </c>
      <c r="C36" s="881"/>
      <c r="D36" s="881"/>
      <c r="E36" s="881">
        <v>296534</v>
      </c>
      <c r="F36" s="881"/>
      <c r="G36" s="881">
        <v>296534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160</v>
      </c>
      <c r="G37" s="884">
        <v>160</v>
      </c>
    </row>
    <row r="38" spans="1:7">
      <c r="A38" s="879">
        <v>31</v>
      </c>
      <c r="B38" s="880" t="s">
        <v>253</v>
      </c>
      <c r="C38" s="881"/>
      <c r="D38" s="881"/>
      <c r="E38" s="881">
        <v>38737</v>
      </c>
      <c r="F38" s="881"/>
      <c r="G38" s="881">
        <v>38737</v>
      </c>
    </row>
    <row r="39" spans="1:7">
      <c r="A39" s="882">
        <v>32</v>
      </c>
      <c r="B39" s="883" t="s">
        <v>318</v>
      </c>
      <c r="C39" s="884"/>
      <c r="D39" s="884"/>
      <c r="E39" s="884">
        <v>344449</v>
      </c>
      <c r="F39" s="884"/>
      <c r="G39" s="884">
        <v>344449</v>
      </c>
    </row>
    <row r="40" spans="1:7">
      <c r="A40" s="879">
        <v>33</v>
      </c>
      <c r="B40" s="880" t="s">
        <v>254</v>
      </c>
      <c r="C40" s="881"/>
      <c r="D40" s="881"/>
      <c r="E40" s="881">
        <v>401290</v>
      </c>
      <c r="F40" s="881">
        <v>40553</v>
      </c>
      <c r="G40" s="881">
        <v>441843</v>
      </c>
    </row>
    <row r="41" spans="1:7">
      <c r="A41" s="882">
        <v>34</v>
      </c>
      <c r="B41" s="883" t="s">
        <v>255</v>
      </c>
      <c r="C41" s="884">
        <v>779557</v>
      </c>
      <c r="D41" s="884"/>
      <c r="E41" s="884">
        <v>483728</v>
      </c>
      <c r="F41" s="884"/>
      <c r="G41" s="884">
        <v>1263285</v>
      </c>
    </row>
    <row r="42" spans="1:7">
      <c r="A42" s="879">
        <v>35</v>
      </c>
      <c r="B42" s="880" t="s">
        <v>256</v>
      </c>
      <c r="C42" s="881"/>
      <c r="D42" s="881"/>
      <c r="E42" s="881">
        <v>169630</v>
      </c>
      <c r="F42" s="881"/>
      <c r="G42" s="881">
        <v>169630</v>
      </c>
    </row>
    <row r="43" spans="1:7">
      <c r="A43" s="882">
        <v>36</v>
      </c>
      <c r="B43" s="883" t="s">
        <v>257</v>
      </c>
      <c r="C43" s="884"/>
      <c r="D43" s="884"/>
      <c r="E43" s="884">
        <v>317373</v>
      </c>
      <c r="F43" s="884"/>
      <c r="G43" s="884">
        <v>317373</v>
      </c>
    </row>
    <row r="44" spans="1:7">
      <c r="A44" s="879">
        <v>37</v>
      </c>
      <c r="B44" s="880" t="s">
        <v>319</v>
      </c>
      <c r="C44" s="881"/>
      <c r="D44" s="887"/>
      <c r="E44" s="881">
        <v>92234</v>
      </c>
      <c r="F44" s="881"/>
      <c r="G44" s="881">
        <v>92234</v>
      </c>
    </row>
    <row r="45" spans="1:7">
      <c r="A45" s="888">
        <v>38</v>
      </c>
      <c r="B45" s="883" t="s">
        <v>258</v>
      </c>
      <c r="C45" s="884"/>
      <c r="D45" s="884"/>
      <c r="E45" s="883">
        <v>10320</v>
      </c>
      <c r="F45" s="884"/>
      <c r="G45" s="884">
        <v>10320</v>
      </c>
    </row>
    <row r="46" spans="1:7">
      <c r="A46" s="879">
        <v>39</v>
      </c>
      <c r="B46" s="880" t="s">
        <v>259</v>
      </c>
      <c r="C46" s="881"/>
      <c r="D46" s="887"/>
      <c r="E46" s="881">
        <v>57456</v>
      </c>
      <c r="F46" s="881"/>
      <c r="G46" s="881">
        <v>57456</v>
      </c>
    </row>
    <row r="47" spans="1:7">
      <c r="A47" s="888">
        <v>40</v>
      </c>
      <c r="B47" s="889" t="s">
        <v>260</v>
      </c>
      <c r="C47" s="889">
        <v>2957844</v>
      </c>
      <c r="D47" s="889">
        <v>528199</v>
      </c>
      <c r="E47" s="889">
        <v>181581</v>
      </c>
      <c r="F47" s="889">
        <v>151163</v>
      </c>
      <c r="G47" s="884">
        <v>3818787</v>
      </c>
    </row>
    <row r="48" spans="1:7">
      <c r="A48" s="879">
        <v>41</v>
      </c>
      <c r="B48" s="881" t="s">
        <v>313</v>
      </c>
      <c r="C48" s="881">
        <v>251383</v>
      </c>
      <c r="D48" s="881"/>
      <c r="E48" s="881"/>
      <c r="F48" s="881"/>
      <c r="G48" s="881">
        <v>251383</v>
      </c>
    </row>
    <row r="49" spans="1:7">
      <c r="A49" s="890"/>
      <c r="B49" s="890" t="s">
        <v>21</v>
      </c>
      <c r="C49" s="891">
        <v>9438274</v>
      </c>
      <c r="D49" s="891">
        <v>528199</v>
      </c>
      <c r="E49" s="891">
        <v>18490696</v>
      </c>
      <c r="F49" s="891">
        <v>1280236</v>
      </c>
      <c r="G49" s="891">
        <v>29737405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Лист148"/>
  <dimension ref="A1:I50"/>
  <sheetViews>
    <sheetView workbookViewId="0">
      <selection activeCell="B1" sqref="B1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333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3876391</v>
      </c>
      <c r="D8" s="905"/>
      <c r="E8" s="905">
        <v>5796134</v>
      </c>
      <c r="F8" s="905">
        <v>387413</v>
      </c>
      <c r="G8" s="881">
        <v>10059938</v>
      </c>
    </row>
    <row r="9" spans="1:9">
      <c r="A9" s="882">
        <v>2</v>
      </c>
      <c r="B9" s="883" t="s">
        <v>331</v>
      </c>
      <c r="C9" s="884"/>
      <c r="D9" s="884"/>
      <c r="E9" s="884">
        <v>1487596</v>
      </c>
      <c r="F9" s="884">
        <v>4934</v>
      </c>
      <c r="G9" s="884">
        <v>1492530</v>
      </c>
    </row>
    <row r="10" spans="1:9">
      <c r="A10" s="879">
        <v>3</v>
      </c>
      <c r="B10" s="880" t="s">
        <v>332</v>
      </c>
      <c r="C10" s="881">
        <v>12928</v>
      </c>
      <c r="D10" s="881"/>
      <c r="E10" s="881">
        <v>141935</v>
      </c>
      <c r="F10" s="881">
        <v>6224</v>
      </c>
      <c r="G10" s="881">
        <v>161087</v>
      </c>
    </row>
    <row r="11" spans="1:9">
      <c r="A11" s="882">
        <v>4</v>
      </c>
      <c r="B11" s="883" t="s">
        <v>235</v>
      </c>
      <c r="C11" s="884"/>
      <c r="D11" s="884"/>
      <c r="E11" s="884">
        <v>164760</v>
      </c>
      <c r="F11" s="884">
        <v>45873</v>
      </c>
      <c r="G11" s="884">
        <v>210633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44745</v>
      </c>
      <c r="F12" s="881">
        <v>8058</v>
      </c>
      <c r="G12" s="881">
        <v>52803</v>
      </c>
      <c r="I12" s="886"/>
    </row>
    <row r="13" spans="1:9">
      <c r="A13" s="882">
        <v>6</v>
      </c>
      <c r="B13" s="883" t="s">
        <v>237</v>
      </c>
      <c r="C13" s="884">
        <v>1314177</v>
      </c>
      <c r="D13" s="884"/>
      <c r="E13" s="884">
        <v>2747690</v>
      </c>
      <c r="F13" s="884">
        <v>87637</v>
      </c>
      <c r="G13" s="884">
        <v>4149504</v>
      </c>
    </row>
    <row r="14" spans="1:9">
      <c r="A14" s="879">
        <v>7</v>
      </c>
      <c r="B14" s="880" t="s">
        <v>239</v>
      </c>
      <c r="C14" s="881"/>
      <c r="D14" s="881"/>
      <c r="E14" s="881">
        <v>933160</v>
      </c>
      <c r="F14" s="881">
        <v>442198</v>
      </c>
      <c r="G14" s="881">
        <v>1375358</v>
      </c>
    </row>
    <row r="15" spans="1:9">
      <c r="A15" s="882">
        <v>8</v>
      </c>
      <c r="B15" s="883" t="s">
        <v>295</v>
      </c>
      <c r="C15" s="884"/>
      <c r="D15" s="884"/>
      <c r="E15" s="884">
        <v>541366</v>
      </c>
      <c r="F15" s="884"/>
      <c r="G15" s="884">
        <v>541366</v>
      </c>
    </row>
    <row r="16" spans="1:9">
      <c r="A16" s="879">
        <v>9</v>
      </c>
      <c r="B16" s="880" t="s">
        <v>296</v>
      </c>
      <c r="C16" s="881"/>
      <c r="D16" s="881"/>
      <c r="E16" s="881">
        <v>106778</v>
      </c>
      <c r="F16" s="881"/>
      <c r="G16" s="881">
        <v>106778</v>
      </c>
    </row>
    <row r="17" spans="1:7">
      <c r="A17" s="882">
        <v>10</v>
      </c>
      <c r="B17" s="883" t="s">
        <v>241</v>
      </c>
      <c r="C17" s="884"/>
      <c r="D17" s="884"/>
      <c r="E17" s="884">
        <v>366817</v>
      </c>
      <c r="F17" s="884"/>
      <c r="G17" s="884">
        <v>366817</v>
      </c>
    </row>
    <row r="18" spans="1:7">
      <c r="A18" s="879">
        <v>11</v>
      </c>
      <c r="B18" s="880" t="s">
        <v>308</v>
      </c>
      <c r="C18" s="881">
        <v>83538</v>
      </c>
      <c r="D18" s="881"/>
      <c r="E18" s="881">
        <v>68440</v>
      </c>
      <c r="F18" s="881"/>
      <c r="G18" s="881">
        <v>151978</v>
      </c>
    </row>
    <row r="19" spans="1:7">
      <c r="A19" s="882">
        <v>12</v>
      </c>
      <c r="B19" s="883" t="s">
        <v>242</v>
      </c>
      <c r="C19" s="884"/>
      <c r="D19" s="884"/>
      <c r="E19" s="884">
        <v>284758</v>
      </c>
      <c r="F19" s="884">
        <v>21060</v>
      </c>
      <c r="G19" s="884">
        <v>305818</v>
      </c>
    </row>
    <row r="20" spans="1:7">
      <c r="A20" s="879">
        <v>13</v>
      </c>
      <c r="B20" s="880" t="s">
        <v>304</v>
      </c>
      <c r="C20" s="881"/>
      <c r="D20" s="881"/>
      <c r="E20" s="881">
        <v>12733</v>
      </c>
      <c r="F20" s="881"/>
      <c r="G20" s="881">
        <v>12733</v>
      </c>
    </row>
    <row r="21" spans="1:7">
      <c r="A21" s="882">
        <v>14</v>
      </c>
      <c r="B21" s="883" t="s">
        <v>281</v>
      </c>
      <c r="C21" s="884"/>
      <c r="D21" s="884"/>
      <c r="E21" s="884">
        <v>24560</v>
      </c>
      <c r="F21" s="884"/>
      <c r="G21" s="884">
        <v>24560</v>
      </c>
    </row>
    <row r="22" spans="1:7">
      <c r="A22" s="879">
        <v>15</v>
      </c>
      <c r="B22" s="880" t="s">
        <v>280</v>
      </c>
      <c r="C22" s="881"/>
      <c r="D22" s="881"/>
      <c r="E22" s="881">
        <v>792689</v>
      </c>
      <c r="F22" s="881"/>
      <c r="G22" s="881">
        <v>792689</v>
      </c>
    </row>
    <row r="23" spans="1:7">
      <c r="A23" s="882">
        <v>16</v>
      </c>
      <c r="B23" s="883" t="s">
        <v>243</v>
      </c>
      <c r="C23" s="884"/>
      <c r="D23" s="884"/>
      <c r="E23" s="884">
        <v>50720</v>
      </c>
      <c r="F23" s="884">
        <v>6497</v>
      </c>
      <c r="G23" s="884">
        <v>57217</v>
      </c>
    </row>
    <row r="24" spans="1:7">
      <c r="A24" s="879">
        <v>17</v>
      </c>
      <c r="B24" s="880" t="s">
        <v>317</v>
      </c>
      <c r="C24" s="881"/>
      <c r="D24" s="881"/>
      <c r="E24" s="881">
        <v>148351</v>
      </c>
      <c r="F24" s="881"/>
      <c r="G24" s="881">
        <v>148351</v>
      </c>
    </row>
    <row r="25" spans="1:7">
      <c r="A25" s="882">
        <v>18</v>
      </c>
      <c r="B25" s="883" t="s">
        <v>244</v>
      </c>
      <c r="C25" s="884"/>
      <c r="D25" s="884"/>
      <c r="E25" s="884"/>
      <c r="F25" s="884">
        <v>5220</v>
      </c>
      <c r="G25" s="884">
        <v>5220</v>
      </c>
    </row>
    <row r="26" spans="1:7">
      <c r="A26" s="879">
        <v>19</v>
      </c>
      <c r="B26" s="880" t="s">
        <v>276</v>
      </c>
      <c r="C26" s="881"/>
      <c r="D26" s="881"/>
      <c r="E26" s="881">
        <v>70674</v>
      </c>
      <c r="F26" s="881"/>
      <c r="G26" s="881">
        <v>70674</v>
      </c>
    </row>
    <row r="27" spans="1:7">
      <c r="A27" s="882">
        <v>20</v>
      </c>
      <c r="B27" s="883" t="s">
        <v>245</v>
      </c>
      <c r="C27" s="884"/>
      <c r="D27" s="884"/>
      <c r="E27" s="884">
        <v>19672</v>
      </c>
      <c r="F27" s="884"/>
      <c r="G27" s="884">
        <v>19672</v>
      </c>
    </row>
    <row r="28" spans="1:7">
      <c r="A28" s="879">
        <v>21</v>
      </c>
      <c r="B28" s="880" t="s">
        <v>246</v>
      </c>
      <c r="C28" s="881"/>
      <c r="D28" s="881"/>
      <c r="E28" s="881">
        <v>749279</v>
      </c>
      <c r="F28" s="881">
        <v>7264</v>
      </c>
      <c r="G28" s="881">
        <v>756543</v>
      </c>
    </row>
    <row r="29" spans="1:7">
      <c r="A29" s="882">
        <v>22</v>
      </c>
      <c r="B29" s="883" t="s">
        <v>247</v>
      </c>
      <c r="C29" s="884">
        <v>0</v>
      </c>
      <c r="D29" s="884"/>
      <c r="E29" s="884">
        <v>486362</v>
      </c>
      <c r="F29" s="884">
        <v>5352</v>
      </c>
      <c r="G29" s="884">
        <v>491714</v>
      </c>
    </row>
    <row r="30" spans="1:7">
      <c r="A30" s="879">
        <v>23</v>
      </c>
      <c r="B30" s="880" t="s">
        <v>261</v>
      </c>
      <c r="C30" s="881"/>
      <c r="D30" s="881"/>
      <c r="E30" s="881">
        <v>1533460</v>
      </c>
      <c r="F30" s="881">
        <v>1648</v>
      </c>
      <c r="G30" s="881">
        <v>1535108</v>
      </c>
    </row>
    <row r="31" spans="1:7">
      <c r="A31" s="882">
        <v>24</v>
      </c>
      <c r="B31" s="883" t="s">
        <v>250</v>
      </c>
      <c r="C31" s="884"/>
      <c r="D31" s="884"/>
      <c r="E31" s="884">
        <v>122239</v>
      </c>
      <c r="F31" s="884">
        <v>107208</v>
      </c>
      <c r="G31" s="884">
        <v>229447</v>
      </c>
    </row>
    <row r="32" spans="1:7">
      <c r="A32" s="879">
        <v>25</v>
      </c>
      <c r="B32" s="880" t="s">
        <v>277</v>
      </c>
      <c r="C32" s="881">
        <v>81135</v>
      </c>
      <c r="D32" s="881"/>
      <c r="E32" s="881">
        <v>165202</v>
      </c>
      <c r="F32" s="881"/>
      <c r="G32" s="881">
        <v>246337</v>
      </c>
    </row>
    <row r="33" spans="1:7">
      <c r="A33" s="882">
        <v>26</v>
      </c>
      <c r="B33" s="883" t="s">
        <v>251</v>
      </c>
      <c r="C33" s="884">
        <v>5418</v>
      </c>
      <c r="D33" s="884"/>
      <c r="E33" s="884"/>
      <c r="F33" s="884"/>
      <c r="G33" s="884">
        <v>5418</v>
      </c>
    </row>
    <row r="34" spans="1:7">
      <c r="A34" s="879">
        <v>27</v>
      </c>
      <c r="B34" s="880" t="s">
        <v>292</v>
      </c>
      <c r="C34" s="881"/>
      <c r="D34" s="881"/>
      <c r="E34" s="881">
        <v>110928</v>
      </c>
      <c r="F34" s="881"/>
      <c r="G34" s="881">
        <v>110928</v>
      </c>
    </row>
    <row r="35" spans="1:7">
      <c r="A35" s="882">
        <v>28</v>
      </c>
      <c r="B35" s="883" t="s">
        <v>252</v>
      </c>
      <c r="C35" s="884"/>
      <c r="D35" s="884"/>
      <c r="E35" s="884">
        <v>668195</v>
      </c>
      <c r="F35" s="884">
        <v>12302</v>
      </c>
      <c r="G35" s="884">
        <v>680497</v>
      </c>
    </row>
    <row r="36" spans="1:7">
      <c r="A36" s="879">
        <v>29</v>
      </c>
      <c r="B36" s="880" t="s">
        <v>334</v>
      </c>
      <c r="C36" s="881"/>
      <c r="D36" s="881"/>
      <c r="E36" s="881">
        <v>0</v>
      </c>
      <c r="F36" s="881"/>
      <c r="G36" s="881">
        <v>0</v>
      </c>
    </row>
    <row r="37" spans="1:7">
      <c r="A37" s="882">
        <v>30</v>
      </c>
      <c r="B37" s="883" t="s">
        <v>278</v>
      </c>
      <c r="C37" s="884"/>
      <c r="D37" s="884"/>
      <c r="E37" s="884">
        <v>466874</v>
      </c>
      <c r="F37" s="884"/>
      <c r="G37" s="884">
        <v>466874</v>
      </c>
    </row>
    <row r="38" spans="1:7">
      <c r="A38" s="879">
        <v>31</v>
      </c>
      <c r="B38" s="880" t="s">
        <v>298</v>
      </c>
      <c r="C38" s="881"/>
      <c r="D38" s="881"/>
      <c r="E38" s="881"/>
      <c r="F38" s="881">
        <v>135</v>
      </c>
      <c r="G38" s="881">
        <v>135</v>
      </c>
    </row>
    <row r="39" spans="1:7">
      <c r="A39" s="882">
        <v>32</v>
      </c>
      <c r="B39" s="883" t="s">
        <v>253</v>
      </c>
      <c r="C39" s="884"/>
      <c r="D39" s="884"/>
      <c r="E39" s="884">
        <v>144283</v>
      </c>
      <c r="F39" s="884">
        <v>39250</v>
      </c>
      <c r="G39" s="884">
        <v>183533</v>
      </c>
    </row>
    <row r="40" spans="1:7">
      <c r="A40" s="879">
        <v>33</v>
      </c>
      <c r="B40" s="880" t="s">
        <v>318</v>
      </c>
      <c r="C40" s="881"/>
      <c r="D40" s="881"/>
      <c r="E40" s="881">
        <v>398354</v>
      </c>
      <c r="F40" s="881"/>
      <c r="G40" s="881">
        <v>398354</v>
      </c>
    </row>
    <row r="41" spans="1:7">
      <c r="A41" s="882">
        <v>34</v>
      </c>
      <c r="B41" s="883" t="s">
        <v>254</v>
      </c>
      <c r="C41" s="884"/>
      <c r="D41" s="884"/>
      <c r="E41" s="884">
        <v>369608</v>
      </c>
      <c r="F41" s="884">
        <v>40703</v>
      </c>
      <c r="G41" s="884">
        <v>410311</v>
      </c>
    </row>
    <row r="42" spans="1:7">
      <c r="A42" s="879">
        <v>35</v>
      </c>
      <c r="B42" s="880" t="s">
        <v>255</v>
      </c>
      <c r="C42" s="881">
        <v>913481</v>
      </c>
      <c r="D42" s="881"/>
      <c r="E42" s="881">
        <v>498546</v>
      </c>
      <c r="F42" s="881"/>
      <c r="G42" s="881">
        <v>1412027</v>
      </c>
    </row>
    <row r="43" spans="1:7">
      <c r="A43" s="882">
        <v>36</v>
      </c>
      <c r="B43" s="883" t="s">
        <v>256</v>
      </c>
      <c r="C43" s="884"/>
      <c r="D43" s="884"/>
      <c r="E43" s="884">
        <v>204137</v>
      </c>
      <c r="F43" s="884"/>
      <c r="G43" s="884">
        <v>204137</v>
      </c>
    </row>
    <row r="44" spans="1:7">
      <c r="A44" s="879">
        <v>37</v>
      </c>
      <c r="B44" s="880" t="s">
        <v>257</v>
      </c>
      <c r="C44" s="881"/>
      <c r="D44" s="887"/>
      <c r="E44" s="881">
        <v>350439</v>
      </c>
      <c r="F44" s="881"/>
      <c r="G44" s="881">
        <v>350439</v>
      </c>
    </row>
    <row r="45" spans="1:7">
      <c r="A45" s="888">
        <v>38</v>
      </c>
      <c r="B45" s="883" t="s">
        <v>319</v>
      </c>
      <c r="C45" s="884"/>
      <c r="D45" s="884"/>
      <c r="E45" s="883">
        <v>108480</v>
      </c>
      <c r="F45" s="884"/>
      <c r="G45" s="884">
        <v>108480</v>
      </c>
    </row>
    <row r="46" spans="1:7">
      <c r="A46" s="879">
        <v>39</v>
      </c>
      <c r="B46" s="880" t="s">
        <v>258</v>
      </c>
      <c r="C46" s="881"/>
      <c r="D46" s="887"/>
      <c r="E46" s="881">
        <v>10970</v>
      </c>
      <c r="F46" s="881"/>
      <c r="G46" s="881">
        <v>10970</v>
      </c>
    </row>
    <row r="47" spans="1:7">
      <c r="A47" s="888">
        <v>40</v>
      </c>
      <c r="B47" s="889" t="s">
        <v>259</v>
      </c>
      <c r="C47" s="889"/>
      <c r="D47" s="889"/>
      <c r="E47" s="889">
        <v>62808</v>
      </c>
      <c r="F47" s="889"/>
      <c r="G47" s="881">
        <v>62808</v>
      </c>
    </row>
    <row r="48" spans="1:7">
      <c r="A48" s="879">
        <v>41</v>
      </c>
      <c r="B48" s="881" t="s">
        <v>260</v>
      </c>
      <c r="C48" s="881">
        <v>3357492</v>
      </c>
      <c r="D48" s="881">
        <v>574801</v>
      </c>
      <c r="E48" s="881">
        <v>247094</v>
      </c>
      <c r="F48" s="881">
        <v>159410</v>
      </c>
      <c r="G48" s="881">
        <v>4338797</v>
      </c>
    </row>
    <row r="49" spans="1:7">
      <c r="A49" s="888">
        <v>42</v>
      </c>
      <c r="B49" s="881" t="s">
        <v>313</v>
      </c>
      <c r="C49" s="881">
        <v>252170</v>
      </c>
      <c r="D49" s="881"/>
      <c r="E49" s="881"/>
      <c r="F49" s="881"/>
      <c r="G49" s="881">
        <v>252170</v>
      </c>
    </row>
    <row r="50" spans="1:7">
      <c r="A50" s="890"/>
      <c r="B50" s="890" t="s">
        <v>21</v>
      </c>
      <c r="C50" s="891">
        <v>9896730</v>
      </c>
      <c r="D50" s="891">
        <v>574801</v>
      </c>
      <c r="E50" s="891">
        <v>20500836</v>
      </c>
      <c r="F50" s="891">
        <v>1388386</v>
      </c>
      <c r="G50" s="891">
        <v>32360753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/>
  <dimension ref="A1:K80"/>
  <sheetViews>
    <sheetView workbookViewId="0">
      <selection activeCell="E8" sqref="E8"/>
    </sheetView>
  </sheetViews>
  <sheetFormatPr defaultRowHeight="12.75"/>
  <cols>
    <col min="1" max="1" width="9.140625" style="416"/>
    <col min="2" max="2" width="18.42578125" style="416" customWidth="1"/>
    <col min="3" max="4" width="9.140625" style="416"/>
    <col min="5" max="5" width="14.42578125" style="416" customWidth="1"/>
    <col min="6" max="6" width="12.28515625" style="416" customWidth="1"/>
    <col min="7" max="8" width="15.7109375" style="416" customWidth="1"/>
    <col min="9" max="10" width="9.140625" style="416"/>
    <col min="11" max="11" width="11.28515625" style="416" customWidth="1"/>
    <col min="12" max="16384" width="9.140625" style="416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ht="15.75">
      <c r="C3" s="417"/>
      <c r="D3" s="417" t="s">
        <v>72</v>
      </c>
    </row>
    <row r="5" spans="1:11" ht="16.5" customHeight="1">
      <c r="A5" s="948" t="s">
        <v>3</v>
      </c>
      <c r="B5" s="948" t="s">
        <v>4</v>
      </c>
      <c r="C5" s="948"/>
      <c r="D5" s="948" t="s">
        <v>5</v>
      </c>
      <c r="E5" s="948" t="s">
        <v>6</v>
      </c>
      <c r="F5" s="948"/>
      <c r="G5" s="948"/>
      <c r="H5" s="948"/>
    </row>
    <row r="6" spans="1:11" ht="15.75">
      <c r="A6" s="948"/>
      <c r="B6" s="948"/>
      <c r="C6" s="948"/>
      <c r="D6" s="948"/>
      <c r="E6" s="418" t="s">
        <v>7</v>
      </c>
      <c r="F6" s="418" t="s">
        <v>8</v>
      </c>
      <c r="G6" s="418" t="s">
        <v>9</v>
      </c>
      <c r="H6" s="418" t="s">
        <v>10</v>
      </c>
    </row>
    <row r="7" spans="1:11" ht="16.5" customHeight="1">
      <c r="A7" s="419">
        <v>1</v>
      </c>
      <c r="B7" s="948">
        <v>2</v>
      </c>
      <c r="C7" s="948"/>
      <c r="D7" s="418">
        <v>3</v>
      </c>
      <c r="E7" s="418">
        <v>4</v>
      </c>
      <c r="F7" s="418">
        <v>5</v>
      </c>
      <c r="G7" s="418">
        <v>6</v>
      </c>
      <c r="H7" s="420">
        <v>0</v>
      </c>
    </row>
    <row r="8" spans="1:11" ht="63.75" customHeight="1">
      <c r="A8" s="421"/>
      <c r="B8" s="422" t="s">
        <v>11</v>
      </c>
      <c r="C8" s="423" t="s">
        <v>12</v>
      </c>
      <c r="D8" s="424" t="s">
        <v>13</v>
      </c>
      <c r="E8" s="420">
        <v>1533176</v>
      </c>
      <c r="F8" s="425">
        <v>0</v>
      </c>
      <c r="G8" s="420">
        <v>0</v>
      </c>
      <c r="H8" s="420">
        <v>0</v>
      </c>
    </row>
    <row r="9" spans="1:11" ht="39">
      <c r="A9" s="421"/>
      <c r="B9" s="426"/>
      <c r="C9" s="423" t="s">
        <v>43</v>
      </c>
      <c r="D9" s="424" t="s">
        <v>13</v>
      </c>
      <c r="E9" s="420">
        <v>0</v>
      </c>
      <c r="F9" s="425">
        <v>0</v>
      </c>
      <c r="G9" s="420">
        <v>0</v>
      </c>
      <c r="H9" s="420">
        <v>0</v>
      </c>
    </row>
    <row r="10" spans="1:11" ht="39">
      <c r="A10" s="421"/>
      <c r="B10" s="426"/>
      <c r="C10" s="423" t="s">
        <v>44</v>
      </c>
      <c r="D10" s="424" t="s">
        <v>13</v>
      </c>
      <c r="E10" s="420">
        <v>0</v>
      </c>
      <c r="F10" s="425">
        <v>0</v>
      </c>
      <c r="G10" s="420">
        <v>645363</v>
      </c>
      <c r="H10" s="420">
        <v>14266</v>
      </c>
      <c r="K10" s="427"/>
    </row>
    <row r="11" spans="1:11" ht="39">
      <c r="A11" s="421"/>
      <c r="B11" s="426"/>
      <c r="C11" s="423" t="s">
        <v>45</v>
      </c>
      <c r="D11" s="424" t="s">
        <v>13</v>
      </c>
      <c r="E11" s="420">
        <v>117955</v>
      </c>
      <c r="F11" s="425">
        <v>0</v>
      </c>
      <c r="G11" s="420">
        <v>229257</v>
      </c>
      <c r="H11" s="420">
        <v>14417</v>
      </c>
      <c r="K11" s="427"/>
    </row>
    <row r="12" spans="1:11" ht="39">
      <c r="A12" s="421"/>
      <c r="B12" s="426"/>
      <c r="C12" s="423" t="s">
        <v>46</v>
      </c>
      <c r="D12" s="424" t="s">
        <v>13</v>
      </c>
      <c r="E12" s="420">
        <v>1521327</v>
      </c>
      <c r="F12" s="425">
        <v>0</v>
      </c>
      <c r="G12" s="420">
        <v>931636</v>
      </c>
      <c r="H12" s="420">
        <v>18164</v>
      </c>
    </row>
    <row r="13" spans="1:11" ht="39">
      <c r="A13" s="421"/>
      <c r="B13" s="426"/>
      <c r="C13" s="423" t="s">
        <v>16</v>
      </c>
      <c r="D13" s="424" t="s">
        <v>13</v>
      </c>
      <c r="E13" s="420">
        <v>3250980</v>
      </c>
      <c r="F13" s="425">
        <v>0</v>
      </c>
      <c r="G13" s="420">
        <v>4227036</v>
      </c>
      <c r="H13" s="420">
        <v>120560</v>
      </c>
    </row>
    <row r="14" spans="1:11" ht="16.5" customHeight="1">
      <c r="A14" s="421"/>
      <c r="B14" s="949" t="s">
        <v>17</v>
      </c>
      <c r="C14" s="949"/>
      <c r="D14" s="949"/>
      <c r="E14" s="949"/>
      <c r="F14" s="949"/>
      <c r="G14" s="949"/>
      <c r="H14" s="949"/>
    </row>
    <row r="15" spans="1:11" ht="16.5" customHeight="1">
      <c r="A15" s="421"/>
      <c r="B15" s="946" t="s">
        <v>18</v>
      </c>
      <c r="C15" s="946"/>
      <c r="D15" s="424" t="s">
        <v>13</v>
      </c>
      <c r="E15" s="420">
        <v>60598</v>
      </c>
      <c r="F15" s="428">
        <v>0</v>
      </c>
      <c r="G15" s="420">
        <v>72345</v>
      </c>
      <c r="H15" s="420">
        <v>1677</v>
      </c>
    </row>
    <row r="16" spans="1:11" ht="16.5" customHeight="1">
      <c r="A16" s="421"/>
      <c r="B16" s="946" t="s">
        <v>19</v>
      </c>
      <c r="C16" s="946"/>
      <c r="D16" s="424" t="s">
        <v>13</v>
      </c>
      <c r="E16" s="420">
        <v>96986</v>
      </c>
      <c r="F16" s="428">
        <v>0</v>
      </c>
      <c r="G16" s="420">
        <v>241808</v>
      </c>
      <c r="H16" s="420">
        <v>3157</v>
      </c>
    </row>
    <row r="17" spans="1:8" ht="16.5" customHeight="1">
      <c r="A17" s="421"/>
      <c r="B17" s="946" t="s">
        <v>20</v>
      </c>
      <c r="C17" s="946"/>
      <c r="D17" s="424" t="s">
        <v>13</v>
      </c>
      <c r="E17" s="420">
        <v>57875</v>
      </c>
      <c r="F17" s="428">
        <v>0</v>
      </c>
      <c r="G17" s="420">
        <v>150761</v>
      </c>
      <c r="H17" s="420">
        <v>2228</v>
      </c>
    </row>
    <row r="18" spans="1:8" ht="16.5" customHeight="1">
      <c r="A18" s="421"/>
      <c r="B18" s="949" t="s">
        <v>47</v>
      </c>
      <c r="C18" s="949"/>
      <c r="D18" s="424"/>
      <c r="E18" s="428"/>
      <c r="F18" s="428"/>
      <c r="G18" s="428"/>
      <c r="H18" s="428"/>
    </row>
    <row r="19" spans="1:8" ht="16.5" customHeight="1">
      <c r="A19" s="421"/>
      <c r="B19" s="946" t="s">
        <v>48</v>
      </c>
      <c r="C19" s="946"/>
      <c r="D19" s="424" t="s">
        <v>13</v>
      </c>
      <c r="E19" s="428">
        <v>0</v>
      </c>
      <c r="F19" s="428">
        <v>0</v>
      </c>
      <c r="G19" s="428">
        <v>0</v>
      </c>
      <c r="H19" s="428">
        <v>0</v>
      </c>
    </row>
    <row r="20" spans="1:8" ht="16.5" customHeight="1">
      <c r="A20" s="429"/>
      <c r="B20" s="947" t="s">
        <v>49</v>
      </c>
      <c r="C20" s="947"/>
      <c r="D20" s="430" t="s">
        <v>13</v>
      </c>
      <c r="E20" s="431">
        <v>0</v>
      </c>
      <c r="F20" s="428">
        <v>0</v>
      </c>
      <c r="G20" s="431">
        <v>0</v>
      </c>
      <c r="H20" s="431">
        <v>0</v>
      </c>
    </row>
    <row r="21" spans="1:8" ht="15.75">
      <c r="A21" s="432" t="s">
        <v>50</v>
      </c>
      <c r="B21" s="433"/>
      <c r="C21" s="434"/>
      <c r="D21" s="435"/>
      <c r="E21" s="436">
        <v>6638897</v>
      </c>
      <c r="F21" s="437"/>
      <c r="G21" s="436">
        <v>6498206</v>
      </c>
      <c r="H21" s="436">
        <v>174469</v>
      </c>
    </row>
    <row r="22" spans="1:8" ht="15.75">
      <c r="A22" s="438"/>
      <c r="B22" s="439"/>
      <c r="C22" s="440"/>
      <c r="D22" s="441"/>
      <c r="E22" s="442"/>
      <c r="F22" s="443"/>
      <c r="G22" s="442"/>
      <c r="H22" s="444">
        <v>13311572</v>
      </c>
    </row>
    <row r="24" spans="1:8" s="446" customFormat="1" ht="15.75">
      <c r="A24" s="445" t="s">
        <v>22</v>
      </c>
    </row>
    <row r="25" spans="1:8" s="446" customFormat="1" ht="15.75">
      <c r="A25" s="445" t="s">
        <v>51</v>
      </c>
    </row>
    <row r="26" spans="1:8" ht="16.5" customHeight="1">
      <c r="A26" s="948" t="s">
        <v>3</v>
      </c>
      <c r="B26" s="948" t="s">
        <v>4</v>
      </c>
      <c r="C26" s="948"/>
      <c r="D26" s="948" t="s">
        <v>5</v>
      </c>
      <c r="E26" s="948" t="s">
        <v>6</v>
      </c>
      <c r="F26" s="948"/>
      <c r="G26" s="948"/>
      <c r="H26" s="948"/>
    </row>
    <row r="27" spans="1:8" ht="15.75">
      <c r="A27" s="948"/>
      <c r="B27" s="948"/>
      <c r="C27" s="948"/>
      <c r="D27" s="948"/>
      <c r="E27" s="418" t="s">
        <v>7</v>
      </c>
      <c r="F27" s="418" t="s">
        <v>8</v>
      </c>
      <c r="G27" s="418" t="s">
        <v>9</v>
      </c>
      <c r="H27" s="418" t="s">
        <v>10</v>
      </c>
    </row>
    <row r="28" spans="1:8" ht="16.5" customHeight="1">
      <c r="A28" s="419" t="s">
        <v>23</v>
      </c>
      <c r="B28" s="948" t="s">
        <v>24</v>
      </c>
      <c r="C28" s="948"/>
      <c r="D28" s="418" t="s">
        <v>25</v>
      </c>
      <c r="E28" s="418" t="s">
        <v>26</v>
      </c>
      <c r="F28" s="418" t="s">
        <v>27</v>
      </c>
      <c r="G28" s="418" t="s">
        <v>28</v>
      </c>
      <c r="H28" s="418" t="s">
        <v>29</v>
      </c>
    </row>
    <row r="29" spans="1:8" ht="26.25">
      <c r="A29" s="421"/>
      <c r="B29" s="422" t="s">
        <v>30</v>
      </c>
      <c r="C29" s="423" t="s">
        <v>12</v>
      </c>
      <c r="D29" s="424" t="s">
        <v>13</v>
      </c>
      <c r="E29" s="420">
        <v>1533176</v>
      </c>
      <c r="F29" s="420">
        <v>0</v>
      </c>
      <c r="G29" s="420">
        <v>0</v>
      </c>
      <c r="H29" s="420">
        <v>0</v>
      </c>
    </row>
    <row r="30" spans="1:8" ht="39">
      <c r="A30" s="421"/>
      <c r="B30" s="426"/>
      <c r="C30" s="423" t="s">
        <v>43</v>
      </c>
      <c r="D30" s="424" t="s">
        <v>13</v>
      </c>
      <c r="E30" s="420">
        <v>0</v>
      </c>
      <c r="F30" s="420">
        <v>0</v>
      </c>
      <c r="G30" s="420">
        <v>0</v>
      </c>
      <c r="H30" s="420">
        <v>0</v>
      </c>
    </row>
    <row r="31" spans="1:8" ht="39">
      <c r="A31" s="421"/>
      <c r="B31" s="426"/>
      <c r="C31" s="423" t="s">
        <v>44</v>
      </c>
      <c r="D31" s="424" t="s">
        <v>13</v>
      </c>
      <c r="E31" s="420">
        <v>0</v>
      </c>
      <c r="F31" s="420">
        <v>0</v>
      </c>
      <c r="G31" s="420">
        <v>346295</v>
      </c>
      <c r="H31" s="420">
        <v>0</v>
      </c>
    </row>
    <row r="32" spans="1:8" ht="39">
      <c r="A32" s="421"/>
      <c r="B32" s="426"/>
      <c r="C32" s="423" t="s">
        <v>45</v>
      </c>
      <c r="D32" s="424" t="s">
        <v>13</v>
      </c>
      <c r="E32" s="420">
        <v>117955</v>
      </c>
      <c r="F32" s="420">
        <v>0</v>
      </c>
      <c r="G32" s="420">
        <v>107580</v>
      </c>
      <c r="H32" s="420">
        <v>14417</v>
      </c>
    </row>
    <row r="33" spans="1:8" ht="39">
      <c r="A33" s="421"/>
      <c r="B33" s="426"/>
      <c r="C33" s="423" t="s">
        <v>46</v>
      </c>
      <c r="D33" s="424" t="s">
        <v>13</v>
      </c>
      <c r="E33" s="420">
        <v>1521327</v>
      </c>
      <c r="F33" s="420">
        <v>0</v>
      </c>
      <c r="G33" s="420">
        <v>612976</v>
      </c>
      <c r="H33" s="420">
        <v>6290</v>
      </c>
    </row>
    <row r="34" spans="1:8" ht="39">
      <c r="A34" s="421"/>
      <c r="B34" s="426"/>
      <c r="C34" s="423" t="s">
        <v>16</v>
      </c>
      <c r="D34" s="424" t="s">
        <v>13</v>
      </c>
      <c r="E34" s="420">
        <v>3062030</v>
      </c>
      <c r="F34" s="420">
        <v>0</v>
      </c>
      <c r="G34" s="420">
        <v>2789136</v>
      </c>
      <c r="H34" s="420">
        <v>78810</v>
      </c>
    </row>
    <row r="35" spans="1:8" ht="16.5" customHeight="1">
      <c r="A35" s="421"/>
      <c r="B35" s="949" t="s">
        <v>17</v>
      </c>
      <c r="C35" s="949"/>
      <c r="D35" s="949"/>
      <c r="E35" s="949"/>
      <c r="F35" s="949"/>
      <c r="G35" s="949"/>
      <c r="H35" s="949"/>
    </row>
    <row r="36" spans="1:8" ht="16.5" customHeight="1">
      <c r="A36" s="421"/>
      <c r="B36" s="946" t="s">
        <v>18</v>
      </c>
      <c r="C36" s="946"/>
      <c r="D36" s="424" t="s">
        <v>13</v>
      </c>
      <c r="E36" s="420">
        <v>60598</v>
      </c>
      <c r="F36" s="420">
        <v>0</v>
      </c>
      <c r="G36" s="420">
        <v>72345</v>
      </c>
      <c r="H36" s="420">
        <v>1677</v>
      </c>
    </row>
    <row r="37" spans="1:8" ht="16.5" customHeight="1">
      <c r="A37" s="421"/>
      <c r="B37" s="946" t="s">
        <v>19</v>
      </c>
      <c r="C37" s="946"/>
      <c r="D37" s="424" t="s">
        <v>13</v>
      </c>
      <c r="E37" s="420">
        <v>96986</v>
      </c>
      <c r="F37" s="420">
        <v>0</v>
      </c>
      <c r="G37" s="420">
        <v>241808</v>
      </c>
      <c r="H37" s="420">
        <v>3157</v>
      </c>
    </row>
    <row r="38" spans="1:8" ht="16.5" customHeight="1">
      <c r="A38" s="421"/>
      <c r="B38" s="946" t="s">
        <v>20</v>
      </c>
      <c r="C38" s="946"/>
      <c r="D38" s="424" t="s">
        <v>13</v>
      </c>
      <c r="E38" s="420">
        <v>57875</v>
      </c>
      <c r="F38" s="420">
        <v>0</v>
      </c>
      <c r="G38" s="420">
        <v>150761</v>
      </c>
      <c r="H38" s="420">
        <v>2228</v>
      </c>
    </row>
    <row r="39" spans="1:8" ht="15.75">
      <c r="A39" s="447"/>
      <c r="B39" s="947"/>
      <c r="C39" s="947"/>
      <c r="D39" s="430"/>
      <c r="E39" s="420"/>
      <c r="F39" s="420"/>
      <c r="G39" s="420"/>
      <c r="H39" s="420"/>
    </row>
    <row r="40" spans="1:8" ht="15.75">
      <c r="A40" s="432" t="s">
        <v>21</v>
      </c>
      <c r="B40" s="448"/>
      <c r="C40" s="448"/>
      <c r="D40" s="449"/>
      <c r="E40" s="450">
        <v>6449947</v>
      </c>
      <c r="F40" s="451">
        <v>0</v>
      </c>
      <c r="G40" s="450">
        <v>4320901</v>
      </c>
      <c r="H40" s="450">
        <v>106579</v>
      </c>
    </row>
    <row r="41" spans="1:8">
      <c r="A41" s="452"/>
      <c r="B41" s="453"/>
      <c r="C41" s="453"/>
      <c r="D41" s="454"/>
      <c r="H41" s="455">
        <v>10877427</v>
      </c>
    </row>
    <row r="42" spans="1:8">
      <c r="A42" s="456"/>
      <c r="E42" s="448"/>
      <c r="F42" s="448"/>
      <c r="G42" s="448"/>
      <c r="H42" s="457"/>
    </row>
    <row r="43" spans="1:8">
      <c r="A43" s="458"/>
      <c r="B43" s="453"/>
      <c r="C43" s="453"/>
      <c r="D43" s="453"/>
      <c r="E43" s="453"/>
      <c r="F43" s="453"/>
      <c r="G43" s="453"/>
      <c r="H43" s="459"/>
    </row>
    <row r="45" spans="1:8" ht="18.75" customHeight="1">
      <c r="A45" s="460" t="s">
        <v>52</v>
      </c>
    </row>
    <row r="46" spans="1:8" ht="39">
      <c r="A46" s="461"/>
      <c r="B46" s="462"/>
      <c r="C46" s="463" t="s">
        <v>46</v>
      </c>
      <c r="D46" s="464" t="s">
        <v>13</v>
      </c>
      <c r="E46" s="465"/>
      <c r="F46" s="466"/>
      <c r="G46" s="465"/>
      <c r="H46" s="465">
        <v>3669</v>
      </c>
    </row>
    <row r="47" spans="1:8" ht="39">
      <c r="A47" s="421"/>
      <c r="B47" s="426"/>
      <c r="C47" s="423" t="s">
        <v>16</v>
      </c>
      <c r="D47" s="424" t="s">
        <v>13</v>
      </c>
      <c r="E47" s="420">
        <v>188950</v>
      </c>
      <c r="F47" s="425"/>
      <c r="G47" s="420">
        <v>225101</v>
      </c>
      <c r="H47" s="420">
        <v>1633</v>
      </c>
    </row>
    <row r="49" spans="1:8" s="460" customFormat="1">
      <c r="A49" s="460" t="s">
        <v>53</v>
      </c>
    </row>
    <row r="50" spans="1:8" ht="39">
      <c r="A50" s="461"/>
      <c r="B50" s="462"/>
      <c r="C50" s="463" t="s">
        <v>44</v>
      </c>
      <c r="D50" s="464" t="s">
        <v>13</v>
      </c>
      <c r="E50" s="465"/>
      <c r="F50" s="466"/>
      <c r="G50" s="465">
        <v>67259</v>
      </c>
      <c r="H50" s="465">
        <v>14266</v>
      </c>
    </row>
    <row r="51" spans="1:8" ht="39">
      <c r="A51" s="421"/>
      <c r="B51" s="426"/>
      <c r="C51" s="423" t="s">
        <v>46</v>
      </c>
      <c r="D51" s="424" t="s">
        <v>13</v>
      </c>
      <c r="E51" s="420"/>
      <c r="F51" s="425"/>
      <c r="G51" s="420"/>
      <c r="H51" s="420">
        <v>2479</v>
      </c>
    </row>
    <row r="52" spans="1:8" ht="39">
      <c r="A52" s="421"/>
      <c r="B52" s="426"/>
      <c r="C52" s="423" t="s">
        <v>16</v>
      </c>
      <c r="D52" s="424" t="s">
        <v>13</v>
      </c>
      <c r="E52" s="420"/>
      <c r="F52" s="425"/>
      <c r="G52" s="420">
        <v>728301</v>
      </c>
      <c r="H52" s="420">
        <v>10707</v>
      </c>
    </row>
    <row r="54" spans="1:8" s="460" customFormat="1">
      <c r="A54" s="460" t="s">
        <v>54</v>
      </c>
    </row>
    <row r="55" spans="1:8" ht="39">
      <c r="A55" s="461"/>
      <c r="B55" s="462"/>
      <c r="C55" s="463" t="s">
        <v>46</v>
      </c>
      <c r="D55" s="464" t="s">
        <v>13</v>
      </c>
      <c r="E55" s="465"/>
      <c r="F55" s="466"/>
      <c r="G55" s="465">
        <v>188853</v>
      </c>
      <c r="H55" s="465"/>
    </row>
    <row r="56" spans="1:8" ht="39">
      <c r="A56" s="421"/>
      <c r="B56" s="426"/>
      <c r="C56" s="423" t="s">
        <v>16</v>
      </c>
      <c r="D56" s="424" t="s">
        <v>13</v>
      </c>
      <c r="E56" s="420"/>
      <c r="F56" s="425"/>
      <c r="G56" s="420">
        <v>305065</v>
      </c>
      <c r="H56" s="420">
        <v>26190</v>
      </c>
    </row>
    <row r="58" spans="1:8" s="460" customFormat="1">
      <c r="A58" s="460" t="s">
        <v>55</v>
      </c>
    </row>
    <row r="60" spans="1:8" ht="39">
      <c r="A60" s="461"/>
      <c r="B60" s="462"/>
      <c r="C60" s="463" t="s">
        <v>46</v>
      </c>
      <c r="D60" s="464" t="s">
        <v>13</v>
      </c>
      <c r="E60" s="465"/>
      <c r="F60" s="466"/>
      <c r="G60" s="465">
        <v>85881</v>
      </c>
      <c r="H60" s="465"/>
    </row>
    <row r="61" spans="1:8" ht="39">
      <c r="A61" s="461"/>
      <c r="B61" s="462"/>
      <c r="C61" s="463" t="s">
        <v>16</v>
      </c>
      <c r="D61" s="464" t="s">
        <v>13</v>
      </c>
      <c r="E61" s="465"/>
      <c r="F61" s="466"/>
      <c r="G61" s="465">
        <v>68306</v>
      </c>
      <c r="H61" s="465"/>
    </row>
    <row r="62" spans="1:8" s="460" customFormat="1">
      <c r="A62" s="460" t="s">
        <v>56</v>
      </c>
    </row>
    <row r="64" spans="1:8" ht="39">
      <c r="A64" s="461"/>
      <c r="B64" s="462"/>
      <c r="C64" s="423" t="s">
        <v>45</v>
      </c>
      <c r="D64" s="424" t="s">
        <v>13</v>
      </c>
      <c r="E64" s="465"/>
      <c r="F64" s="466"/>
      <c r="G64" s="465">
        <v>0</v>
      </c>
      <c r="H64" s="465">
        <v>5726</v>
      </c>
    </row>
    <row r="65" spans="1:8" ht="39">
      <c r="A65" s="461"/>
      <c r="B65" s="462"/>
      <c r="C65" s="463" t="s">
        <v>16</v>
      </c>
      <c r="D65" s="464" t="s">
        <v>13</v>
      </c>
      <c r="E65" s="465"/>
      <c r="F65" s="466"/>
      <c r="G65" s="465">
        <v>5860</v>
      </c>
      <c r="H65" s="465"/>
    </row>
    <row r="67" spans="1:8" s="460" customFormat="1">
      <c r="A67" s="460" t="s">
        <v>57</v>
      </c>
    </row>
    <row r="69" spans="1:8" ht="39">
      <c r="A69" s="461"/>
      <c r="B69" s="462"/>
      <c r="C69" s="463" t="s">
        <v>44</v>
      </c>
      <c r="D69" s="464" t="s">
        <v>13</v>
      </c>
      <c r="E69" s="465">
        <v>0</v>
      </c>
      <c r="F69" s="466">
        <v>0</v>
      </c>
      <c r="G69" s="465">
        <v>231809</v>
      </c>
      <c r="H69" s="465"/>
    </row>
    <row r="70" spans="1:8" ht="39">
      <c r="A70" s="421"/>
      <c r="B70" s="426"/>
      <c r="C70" s="423" t="s">
        <v>45</v>
      </c>
      <c r="D70" s="424" t="s">
        <v>13</v>
      </c>
      <c r="E70" s="465">
        <v>0</v>
      </c>
      <c r="F70" s="425">
        <v>0</v>
      </c>
      <c r="G70" s="420">
        <v>121677</v>
      </c>
      <c r="H70" s="420"/>
    </row>
    <row r="71" spans="1:8" ht="39">
      <c r="A71" s="421"/>
      <c r="B71" s="426"/>
      <c r="C71" s="423" t="s">
        <v>46</v>
      </c>
      <c r="D71" s="424" t="s">
        <v>13</v>
      </c>
      <c r="E71" s="465">
        <v>0</v>
      </c>
      <c r="F71" s="425">
        <v>0</v>
      </c>
      <c r="G71" s="420">
        <v>43926</v>
      </c>
      <c r="H71" s="420"/>
    </row>
    <row r="73" spans="1:8">
      <c r="A73" s="460" t="s">
        <v>69</v>
      </c>
      <c r="B73" s="460"/>
      <c r="C73" s="460"/>
      <c r="D73" s="460"/>
      <c r="E73" s="460"/>
      <c r="F73" s="460"/>
      <c r="G73" s="460"/>
      <c r="H73" s="460"/>
    </row>
    <row r="75" spans="1:8" ht="39">
      <c r="A75" s="461"/>
      <c r="B75" s="462"/>
      <c r="C75" s="463" t="s">
        <v>16</v>
      </c>
      <c r="D75" s="464" t="s">
        <v>13</v>
      </c>
      <c r="E75" s="465">
        <v>0</v>
      </c>
      <c r="F75" s="466">
        <v>0</v>
      </c>
      <c r="G75" s="465">
        <v>0</v>
      </c>
      <c r="H75" s="465">
        <v>3220</v>
      </c>
    </row>
    <row r="78" spans="1:8">
      <c r="A78" s="460" t="s">
        <v>70</v>
      </c>
      <c r="B78" s="460"/>
      <c r="C78" s="460"/>
      <c r="D78" s="460"/>
      <c r="E78" s="460"/>
      <c r="F78" s="460"/>
      <c r="G78" s="460"/>
      <c r="H78" s="460"/>
    </row>
    <row r="80" spans="1:8" ht="39">
      <c r="A80" s="461"/>
      <c r="B80" s="462"/>
      <c r="C80" s="463" t="s">
        <v>16</v>
      </c>
      <c r="D80" s="464" t="s">
        <v>13</v>
      </c>
      <c r="E80" s="465">
        <v>0</v>
      </c>
      <c r="F80" s="466">
        <v>0</v>
      </c>
      <c r="G80" s="465">
        <v>105267</v>
      </c>
      <c r="H80" s="465">
        <v>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Лист149"/>
  <dimension ref="A1:I3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335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3645401</v>
      </c>
      <c r="D8" s="905"/>
      <c r="E8" s="905">
        <v>5508502</v>
      </c>
      <c r="F8" s="905">
        <v>474554</v>
      </c>
      <c r="G8" s="881">
        <v>9628457</v>
      </c>
    </row>
    <row r="9" spans="1:9">
      <c r="A9" s="882">
        <v>2</v>
      </c>
      <c r="B9" s="883" t="s">
        <v>331</v>
      </c>
      <c r="C9" s="884"/>
      <c r="D9" s="884"/>
      <c r="E9" s="884">
        <v>1072464</v>
      </c>
      <c r="F9" s="884">
        <v>24017</v>
      </c>
      <c r="G9" s="884">
        <v>1096481</v>
      </c>
    </row>
    <row r="10" spans="1:9">
      <c r="A10" s="879">
        <v>3</v>
      </c>
      <c r="B10" s="880" t="s">
        <v>332</v>
      </c>
      <c r="C10" s="881">
        <v>11511</v>
      </c>
      <c r="D10" s="881"/>
      <c r="E10" s="881">
        <v>75760</v>
      </c>
      <c r="F10" s="881">
        <v>6764</v>
      </c>
      <c r="G10" s="881">
        <v>94035</v>
      </c>
    </row>
    <row r="11" spans="1:9">
      <c r="A11" s="882">
        <v>4</v>
      </c>
      <c r="B11" s="883" t="s">
        <v>236</v>
      </c>
      <c r="C11" s="884"/>
      <c r="D11" s="884"/>
      <c r="E11" s="884">
        <v>38813</v>
      </c>
      <c r="F11" s="884">
        <v>9095</v>
      </c>
      <c r="G11" s="884">
        <v>47908</v>
      </c>
      <c r="I11" s="886"/>
    </row>
    <row r="12" spans="1:9">
      <c r="A12" s="879">
        <v>5</v>
      </c>
      <c r="B12" s="880" t="s">
        <v>237</v>
      </c>
      <c r="C12" s="881">
        <v>1336215</v>
      </c>
      <c r="D12" s="881"/>
      <c r="E12" s="881">
        <v>2937640</v>
      </c>
      <c r="F12" s="881">
        <v>87249</v>
      </c>
      <c r="G12" s="881">
        <v>4361104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1751374</v>
      </c>
      <c r="F13" s="884">
        <v>538735</v>
      </c>
      <c r="G13" s="884">
        <v>2290109</v>
      </c>
    </row>
    <row r="14" spans="1:9">
      <c r="A14" s="879">
        <v>7</v>
      </c>
      <c r="B14" s="880" t="s">
        <v>308</v>
      </c>
      <c r="C14" s="881">
        <v>154758</v>
      </c>
      <c r="D14" s="881"/>
      <c r="E14" s="881">
        <v>237800</v>
      </c>
      <c r="F14" s="881"/>
      <c r="G14" s="881">
        <v>392558</v>
      </c>
    </row>
    <row r="15" spans="1:9">
      <c r="A15" s="882">
        <v>8</v>
      </c>
      <c r="B15" s="883" t="s">
        <v>242</v>
      </c>
      <c r="C15" s="884"/>
      <c r="D15" s="884"/>
      <c r="E15" s="884">
        <v>326344</v>
      </c>
      <c r="F15" s="884">
        <v>94769</v>
      </c>
      <c r="G15" s="884">
        <v>421113</v>
      </c>
    </row>
    <row r="16" spans="1:9">
      <c r="A16" s="879">
        <v>9</v>
      </c>
      <c r="B16" s="880" t="s">
        <v>304</v>
      </c>
      <c r="C16" s="881"/>
      <c r="D16" s="881"/>
      <c r="E16" s="881">
        <v>12474</v>
      </c>
      <c r="F16" s="881"/>
      <c r="G16" s="881">
        <v>12474</v>
      </c>
    </row>
    <row r="17" spans="1:7">
      <c r="A17" s="882">
        <v>10</v>
      </c>
      <c r="B17" s="883" t="s">
        <v>243</v>
      </c>
      <c r="C17" s="884"/>
      <c r="D17" s="884"/>
      <c r="E17" s="884">
        <v>56512</v>
      </c>
      <c r="F17" s="884">
        <v>9459</v>
      </c>
      <c r="G17" s="884">
        <v>65971</v>
      </c>
    </row>
    <row r="18" spans="1:7">
      <c r="A18" s="879">
        <v>11</v>
      </c>
      <c r="B18" s="880" t="s">
        <v>317</v>
      </c>
      <c r="C18" s="881"/>
      <c r="D18" s="881"/>
      <c r="E18" s="881">
        <v>669387</v>
      </c>
      <c r="F18" s="881">
        <v>5077</v>
      </c>
      <c r="G18" s="881">
        <v>674464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6060</v>
      </c>
      <c r="G19" s="884">
        <v>6060</v>
      </c>
    </row>
    <row r="20" spans="1:7">
      <c r="A20" s="879">
        <v>13</v>
      </c>
      <c r="B20" s="880" t="s">
        <v>245</v>
      </c>
      <c r="C20" s="881"/>
      <c r="D20" s="881"/>
      <c r="E20" s="881">
        <v>23074</v>
      </c>
      <c r="F20" s="881"/>
      <c r="G20" s="881">
        <v>23074</v>
      </c>
    </row>
    <row r="21" spans="1:7">
      <c r="A21" s="882">
        <v>14</v>
      </c>
      <c r="B21" s="883" t="s">
        <v>292</v>
      </c>
      <c r="C21" s="884"/>
      <c r="D21" s="884"/>
      <c r="E21" s="884">
        <v>109268</v>
      </c>
      <c r="F21" s="884"/>
      <c r="G21" s="884">
        <v>109268</v>
      </c>
    </row>
    <row r="22" spans="1:7">
      <c r="A22" s="879">
        <v>15</v>
      </c>
      <c r="B22" s="880" t="s">
        <v>252</v>
      </c>
      <c r="C22" s="881"/>
      <c r="D22" s="881"/>
      <c r="E22" s="881">
        <v>722719</v>
      </c>
      <c r="F22" s="881">
        <v>11440</v>
      </c>
      <c r="G22" s="881">
        <v>734159</v>
      </c>
    </row>
    <row r="23" spans="1:7">
      <c r="A23" s="882">
        <v>16</v>
      </c>
      <c r="B23" s="883" t="s">
        <v>334</v>
      </c>
      <c r="C23" s="884"/>
      <c r="D23" s="884"/>
      <c r="E23" s="884">
        <v>17380</v>
      </c>
      <c r="F23" s="884"/>
      <c r="G23" s="884">
        <v>17380</v>
      </c>
    </row>
    <row r="24" spans="1:7">
      <c r="A24" s="879">
        <v>17</v>
      </c>
      <c r="B24" s="880" t="s">
        <v>278</v>
      </c>
      <c r="C24" s="881"/>
      <c r="D24" s="881"/>
      <c r="E24" s="881">
        <v>1255950</v>
      </c>
      <c r="F24" s="881">
        <v>115846</v>
      </c>
      <c r="G24" s="881">
        <v>1371796</v>
      </c>
    </row>
    <row r="25" spans="1:7">
      <c r="A25" s="882">
        <v>18</v>
      </c>
      <c r="B25" s="883" t="s">
        <v>254</v>
      </c>
      <c r="C25" s="884"/>
      <c r="D25" s="884"/>
      <c r="E25" s="884">
        <v>296561</v>
      </c>
      <c r="F25" s="884">
        <v>41328</v>
      </c>
      <c r="G25" s="884">
        <v>337889</v>
      </c>
    </row>
    <row r="26" spans="1:7">
      <c r="A26" s="879">
        <v>19</v>
      </c>
      <c r="B26" s="880" t="s">
        <v>255</v>
      </c>
      <c r="C26" s="881">
        <v>776718</v>
      </c>
      <c r="D26" s="881"/>
      <c r="E26" s="881">
        <v>751405</v>
      </c>
      <c r="F26" s="881"/>
      <c r="G26" s="881">
        <v>1528123</v>
      </c>
    </row>
    <row r="27" spans="1:7">
      <c r="A27" s="882">
        <v>20</v>
      </c>
      <c r="B27" s="883" t="s">
        <v>257</v>
      </c>
      <c r="C27" s="884"/>
      <c r="D27" s="884"/>
      <c r="E27" s="884">
        <v>446791</v>
      </c>
      <c r="F27" s="884"/>
      <c r="G27" s="884">
        <v>446791</v>
      </c>
    </row>
    <row r="28" spans="1:7">
      <c r="A28" s="879">
        <v>21</v>
      </c>
      <c r="B28" s="880" t="s">
        <v>319</v>
      </c>
      <c r="C28" s="881"/>
      <c r="D28" s="881"/>
      <c r="E28" s="881">
        <v>445277</v>
      </c>
      <c r="F28" s="881"/>
      <c r="G28" s="881">
        <v>445277</v>
      </c>
    </row>
    <row r="29" spans="1:7">
      <c r="A29" s="882">
        <v>22</v>
      </c>
      <c r="B29" s="883" t="s">
        <v>258</v>
      </c>
      <c r="C29" s="884"/>
      <c r="D29" s="884"/>
      <c r="E29" s="884">
        <v>12572</v>
      </c>
      <c r="F29" s="884"/>
      <c r="G29" s="884">
        <v>12572</v>
      </c>
    </row>
    <row r="30" spans="1:7">
      <c r="A30" s="879">
        <v>23</v>
      </c>
      <c r="B30" s="880" t="s">
        <v>260</v>
      </c>
      <c r="C30" s="881">
        <v>2809612</v>
      </c>
      <c r="D30" s="881">
        <v>530018</v>
      </c>
      <c r="E30" s="881">
        <v>182233</v>
      </c>
      <c r="F30" s="881">
        <v>126107</v>
      </c>
      <c r="G30" s="881">
        <v>3647970</v>
      </c>
    </row>
    <row r="31" spans="1:7">
      <c r="A31" s="882">
        <v>24</v>
      </c>
      <c r="B31" s="883" t="s">
        <v>313</v>
      </c>
      <c r="C31" s="884">
        <v>223483</v>
      </c>
      <c r="D31" s="884"/>
      <c r="E31" s="884"/>
      <c r="F31" s="884"/>
      <c r="G31" s="884">
        <v>223483</v>
      </c>
    </row>
    <row r="32" spans="1:7">
      <c r="A32" s="879">
        <v>25</v>
      </c>
      <c r="B32" s="880" t="s">
        <v>336</v>
      </c>
      <c r="C32" s="881"/>
      <c r="D32" s="881"/>
      <c r="E32" s="881">
        <v>1331942</v>
      </c>
      <c r="F32" s="881">
        <v>7139</v>
      </c>
      <c r="G32" s="881">
        <v>1339081</v>
      </c>
    </row>
    <row r="33" spans="1:7">
      <c r="A33" s="882">
        <v>26</v>
      </c>
      <c r="B33" s="883" t="s">
        <v>337</v>
      </c>
      <c r="C33" s="884"/>
      <c r="D33" s="884"/>
      <c r="E33" s="884">
        <v>138338</v>
      </c>
      <c r="F33" s="884">
        <v>36897</v>
      </c>
      <c r="G33" s="884">
        <v>175235</v>
      </c>
    </row>
    <row r="34" spans="1:7">
      <c r="A34" s="879">
        <v>27</v>
      </c>
      <c r="B34" s="880" t="s">
        <v>240</v>
      </c>
      <c r="C34" s="881"/>
      <c r="D34" s="881"/>
      <c r="E34" s="881">
        <v>892431</v>
      </c>
      <c r="F34" s="881"/>
      <c r="G34" s="881">
        <v>892431</v>
      </c>
    </row>
    <row r="35" spans="1:7">
      <c r="A35" s="882">
        <v>28</v>
      </c>
      <c r="B35" s="883" t="s">
        <v>338</v>
      </c>
      <c r="C35" s="884"/>
      <c r="D35" s="884"/>
      <c r="E35" s="884">
        <v>68782</v>
      </c>
      <c r="F35" s="884"/>
      <c r="G35" s="884">
        <v>68782</v>
      </c>
    </row>
    <row r="36" spans="1:7">
      <c r="A36" s="879"/>
      <c r="B36" s="880"/>
      <c r="C36" s="881"/>
      <c r="D36" s="881"/>
      <c r="E36" s="881"/>
      <c r="F36" s="881"/>
      <c r="G36" s="881"/>
    </row>
    <row r="37" spans="1:7">
      <c r="A37" s="890"/>
      <c r="B37" s="890" t="s">
        <v>21</v>
      </c>
      <c r="C37" s="891">
        <v>8957698</v>
      </c>
      <c r="D37" s="891">
        <v>530018</v>
      </c>
      <c r="E37" s="891">
        <v>19381793</v>
      </c>
      <c r="F37" s="891">
        <v>1594536</v>
      </c>
      <c r="G37" s="891">
        <v>30464045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Лист150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339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3738578</v>
      </c>
      <c r="D8" s="905"/>
      <c r="E8" s="905">
        <v>5380678</v>
      </c>
      <c r="F8" s="905">
        <v>357602</v>
      </c>
      <c r="G8" s="881">
        <v>9476858</v>
      </c>
    </row>
    <row r="9" spans="1:9">
      <c r="A9" s="882">
        <v>2</v>
      </c>
      <c r="B9" s="883" t="s">
        <v>331</v>
      </c>
      <c r="C9" s="884"/>
      <c r="D9" s="884"/>
      <c r="E9" s="884">
        <v>946712</v>
      </c>
      <c r="F9" s="884">
        <v>9486</v>
      </c>
      <c r="G9" s="884">
        <v>956198</v>
      </c>
    </row>
    <row r="10" spans="1:9">
      <c r="A10" s="879">
        <v>3</v>
      </c>
      <c r="B10" s="880" t="s">
        <v>332</v>
      </c>
      <c r="C10" s="881">
        <v>9938</v>
      </c>
      <c r="D10" s="881"/>
      <c r="E10" s="881">
        <v>65840</v>
      </c>
      <c r="F10" s="881">
        <v>6374</v>
      </c>
      <c r="G10" s="881">
        <v>82152</v>
      </c>
    </row>
    <row r="11" spans="1:9">
      <c r="A11" s="882">
        <v>4</v>
      </c>
      <c r="B11" s="883" t="s">
        <v>236</v>
      </c>
      <c r="C11" s="884"/>
      <c r="D11" s="884"/>
      <c r="E11" s="884">
        <v>41485</v>
      </c>
      <c r="F11" s="884">
        <v>7734</v>
      </c>
      <c r="G11" s="884">
        <v>49219</v>
      </c>
      <c r="I11" s="886"/>
    </row>
    <row r="12" spans="1:9">
      <c r="A12" s="879">
        <v>5</v>
      </c>
      <c r="B12" s="880" t="s">
        <v>237</v>
      </c>
      <c r="C12" s="881">
        <v>1197387</v>
      </c>
      <c r="D12" s="881"/>
      <c r="E12" s="881">
        <v>2848392</v>
      </c>
      <c r="F12" s="881">
        <v>86499</v>
      </c>
      <c r="G12" s="881">
        <v>4132278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1706653</v>
      </c>
      <c r="F13" s="884">
        <v>433990</v>
      </c>
      <c r="G13" s="884">
        <v>2140643</v>
      </c>
    </row>
    <row r="14" spans="1:9">
      <c r="A14" s="879">
        <v>7</v>
      </c>
      <c r="B14" s="880" t="s">
        <v>242</v>
      </c>
      <c r="C14" s="881"/>
      <c r="D14" s="881"/>
      <c r="E14" s="881">
        <v>348504</v>
      </c>
      <c r="F14" s="881">
        <v>33594</v>
      </c>
      <c r="G14" s="881">
        <v>382098</v>
      </c>
    </row>
    <row r="15" spans="1:9">
      <c r="A15" s="882">
        <v>8</v>
      </c>
      <c r="B15" s="883" t="s">
        <v>304</v>
      </c>
      <c r="C15" s="884"/>
      <c r="D15" s="884"/>
      <c r="E15" s="884">
        <v>9047</v>
      </c>
      <c r="F15" s="884"/>
      <c r="G15" s="884">
        <v>9047</v>
      </c>
    </row>
    <row r="16" spans="1:9">
      <c r="A16" s="879">
        <v>9</v>
      </c>
      <c r="B16" s="880" t="s">
        <v>243</v>
      </c>
      <c r="C16" s="881"/>
      <c r="D16" s="881"/>
      <c r="E16" s="881">
        <v>65261</v>
      </c>
      <c r="F16" s="881">
        <v>7494</v>
      </c>
      <c r="G16" s="881">
        <v>72755</v>
      </c>
    </row>
    <row r="17" spans="1:7">
      <c r="A17" s="882">
        <v>10</v>
      </c>
      <c r="B17" s="883" t="s">
        <v>317</v>
      </c>
      <c r="C17" s="884"/>
      <c r="D17" s="884"/>
      <c r="E17" s="884">
        <v>662458</v>
      </c>
      <c r="F17" s="884">
        <v>5231</v>
      </c>
      <c r="G17" s="884">
        <v>667689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6600</v>
      </c>
      <c r="G18" s="881">
        <v>6600</v>
      </c>
    </row>
    <row r="19" spans="1:7">
      <c r="A19" s="882">
        <v>12</v>
      </c>
      <c r="B19" s="883" t="s">
        <v>245</v>
      </c>
      <c r="C19" s="884"/>
      <c r="D19" s="884"/>
      <c r="E19" s="884">
        <v>21687</v>
      </c>
      <c r="F19" s="884"/>
      <c r="G19" s="884">
        <v>21687</v>
      </c>
    </row>
    <row r="20" spans="1:7">
      <c r="A20" s="879">
        <v>13</v>
      </c>
      <c r="B20" s="880" t="s">
        <v>292</v>
      </c>
      <c r="C20" s="881"/>
      <c r="D20" s="881"/>
      <c r="E20" s="881">
        <v>108069</v>
      </c>
      <c r="F20" s="881"/>
      <c r="G20" s="881">
        <v>108069</v>
      </c>
    </row>
    <row r="21" spans="1:7">
      <c r="A21" s="882">
        <v>14</v>
      </c>
      <c r="B21" s="883" t="s">
        <v>252</v>
      </c>
      <c r="C21" s="884"/>
      <c r="D21" s="884"/>
      <c r="E21" s="884">
        <v>609934</v>
      </c>
      <c r="F21" s="884">
        <v>10805</v>
      </c>
      <c r="G21" s="884">
        <v>620739</v>
      </c>
    </row>
    <row r="22" spans="1:7">
      <c r="A22" s="879">
        <v>15</v>
      </c>
      <c r="B22" s="880" t="s">
        <v>334</v>
      </c>
      <c r="C22" s="881"/>
      <c r="D22" s="881"/>
      <c r="E22" s="881">
        <v>7520</v>
      </c>
      <c r="F22" s="881"/>
      <c r="G22" s="881">
        <v>7520</v>
      </c>
    </row>
    <row r="23" spans="1:7">
      <c r="A23" s="882">
        <v>16</v>
      </c>
      <c r="B23" s="883" t="s">
        <v>278</v>
      </c>
      <c r="C23" s="884"/>
      <c r="D23" s="884"/>
      <c r="E23" s="884">
        <v>1177636</v>
      </c>
      <c r="F23" s="884">
        <v>102091</v>
      </c>
      <c r="G23" s="884">
        <v>1279727</v>
      </c>
    </row>
    <row r="24" spans="1:7">
      <c r="A24" s="879">
        <v>17</v>
      </c>
      <c r="B24" s="880" t="s">
        <v>254</v>
      </c>
      <c r="C24" s="881"/>
      <c r="D24" s="881"/>
      <c r="E24" s="881">
        <v>186358</v>
      </c>
      <c r="F24" s="881">
        <v>39800</v>
      </c>
      <c r="G24" s="881">
        <v>226158</v>
      </c>
    </row>
    <row r="25" spans="1:7">
      <c r="A25" s="882">
        <v>18</v>
      </c>
      <c r="B25" s="883" t="s">
        <v>257</v>
      </c>
      <c r="C25" s="884"/>
      <c r="D25" s="884"/>
      <c r="E25" s="884">
        <v>378935</v>
      </c>
      <c r="F25" s="884"/>
      <c r="G25" s="884">
        <v>378935</v>
      </c>
    </row>
    <row r="26" spans="1:7">
      <c r="A26" s="879">
        <v>19</v>
      </c>
      <c r="B26" s="880" t="s">
        <v>319</v>
      </c>
      <c r="C26" s="881"/>
      <c r="D26" s="881"/>
      <c r="E26" s="881">
        <v>389427</v>
      </c>
      <c r="F26" s="881"/>
      <c r="G26" s="881">
        <v>389427</v>
      </c>
    </row>
    <row r="27" spans="1:7">
      <c r="A27" s="882">
        <v>20</v>
      </c>
      <c r="B27" s="883" t="s">
        <v>258</v>
      </c>
      <c r="C27" s="884"/>
      <c r="D27" s="884"/>
      <c r="E27" s="884">
        <v>8621</v>
      </c>
      <c r="F27" s="884"/>
      <c r="G27" s="884">
        <v>8621</v>
      </c>
    </row>
    <row r="28" spans="1:7">
      <c r="A28" s="879">
        <v>21</v>
      </c>
      <c r="B28" s="880" t="s">
        <v>260</v>
      </c>
      <c r="C28" s="881">
        <v>2852373</v>
      </c>
      <c r="D28" s="881">
        <v>611303</v>
      </c>
      <c r="E28" s="881">
        <v>130838</v>
      </c>
      <c r="F28" s="881">
        <v>81731</v>
      </c>
      <c r="G28" s="881">
        <v>3676245</v>
      </c>
    </row>
    <row r="29" spans="1:7">
      <c r="A29" s="882">
        <v>22</v>
      </c>
      <c r="B29" s="883" t="s">
        <v>313</v>
      </c>
      <c r="C29" s="884">
        <v>211365</v>
      </c>
      <c r="D29" s="884"/>
      <c r="E29" s="884"/>
      <c r="F29" s="884"/>
      <c r="G29" s="884">
        <v>211365</v>
      </c>
    </row>
    <row r="30" spans="1:7">
      <c r="A30" s="879">
        <v>23</v>
      </c>
      <c r="B30" s="880" t="s">
        <v>336</v>
      </c>
      <c r="C30" s="881"/>
      <c r="D30" s="881"/>
      <c r="E30" s="881">
        <v>1468264</v>
      </c>
      <c r="F30" s="881">
        <v>7112</v>
      </c>
      <c r="G30" s="881">
        <v>1475376</v>
      </c>
    </row>
    <row r="31" spans="1:7">
      <c r="A31" s="882">
        <v>24</v>
      </c>
      <c r="B31" s="883" t="s">
        <v>337</v>
      </c>
      <c r="C31" s="884"/>
      <c r="D31" s="884"/>
      <c r="E31" s="884">
        <v>145034</v>
      </c>
      <c r="F31" s="884">
        <v>51246</v>
      </c>
      <c r="G31" s="884">
        <v>196280</v>
      </c>
    </row>
    <row r="32" spans="1:7">
      <c r="A32" s="879">
        <v>25</v>
      </c>
      <c r="B32" s="880" t="s">
        <v>240</v>
      </c>
      <c r="C32" s="881"/>
      <c r="D32" s="881"/>
      <c r="E32" s="881">
        <v>1201014</v>
      </c>
      <c r="F32" s="881"/>
      <c r="G32" s="881">
        <v>1201014</v>
      </c>
    </row>
    <row r="33" spans="1:7">
      <c r="A33" s="882">
        <v>26</v>
      </c>
      <c r="B33" s="883" t="s">
        <v>338</v>
      </c>
      <c r="C33" s="884"/>
      <c r="D33" s="884"/>
      <c r="E33" s="884">
        <v>73098</v>
      </c>
      <c r="F33" s="884"/>
      <c r="G33" s="884">
        <v>73098</v>
      </c>
    </row>
    <row r="34" spans="1:7">
      <c r="A34" s="879">
        <v>27</v>
      </c>
      <c r="B34" s="880" t="s">
        <v>340</v>
      </c>
      <c r="C34" s="881">
        <v>842426</v>
      </c>
      <c r="D34" s="881"/>
      <c r="E34" s="881">
        <v>675613</v>
      </c>
      <c r="F34" s="881"/>
      <c r="G34" s="881">
        <v>1518039</v>
      </c>
    </row>
    <row r="35" spans="1:7">
      <c r="A35" s="882">
        <v>28</v>
      </c>
      <c r="B35" s="883" t="s">
        <v>341</v>
      </c>
      <c r="C35" s="884">
        <v>151886</v>
      </c>
      <c r="D35" s="884"/>
      <c r="E35" s="884">
        <v>232754</v>
      </c>
      <c r="F35" s="884"/>
      <c r="G35" s="884">
        <v>384640</v>
      </c>
    </row>
    <row r="36" spans="1:7">
      <c r="A36" s="890"/>
      <c r="B36" s="891" t="s">
        <v>21</v>
      </c>
      <c r="C36" s="910">
        <v>9003953</v>
      </c>
      <c r="D36" s="910">
        <v>611303</v>
      </c>
      <c r="E36" s="910">
        <v>18889832</v>
      </c>
      <c r="F36" s="910">
        <v>1247389</v>
      </c>
      <c r="G36" s="910">
        <v>29752477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Лист151"/>
  <dimension ref="A1:I36"/>
  <sheetViews>
    <sheetView workbookViewId="0">
      <selection activeCell="G36" sqref="G3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4054181</v>
      </c>
      <c r="D8" s="905"/>
      <c r="E8" s="905">
        <v>5516100</v>
      </c>
      <c r="F8" s="905">
        <v>372711</v>
      </c>
      <c r="G8" s="881">
        <v>9942992</v>
      </c>
    </row>
    <row r="9" spans="1:9">
      <c r="A9" s="882">
        <v>2</v>
      </c>
      <c r="B9" s="883" t="s">
        <v>331</v>
      </c>
      <c r="C9" s="884"/>
      <c r="D9" s="884"/>
      <c r="E9" s="884">
        <v>861940</v>
      </c>
      <c r="F9" s="884">
        <v>8594</v>
      </c>
      <c r="G9" s="884">
        <v>870534</v>
      </c>
    </row>
    <row r="10" spans="1:9">
      <c r="A10" s="879">
        <v>3</v>
      </c>
      <c r="B10" s="880" t="s">
        <v>332</v>
      </c>
      <c r="C10" s="881">
        <v>8812</v>
      </c>
      <c r="D10" s="881"/>
      <c r="E10" s="881">
        <v>104840</v>
      </c>
      <c r="F10" s="881">
        <v>7164</v>
      </c>
      <c r="G10" s="881">
        <v>120816</v>
      </c>
    </row>
    <row r="11" spans="1:9">
      <c r="A11" s="882">
        <v>4</v>
      </c>
      <c r="B11" s="883" t="s">
        <v>236</v>
      </c>
      <c r="C11" s="884"/>
      <c r="D11" s="884"/>
      <c r="E11" s="884">
        <v>42640</v>
      </c>
      <c r="F11" s="884">
        <v>7466</v>
      </c>
      <c r="G11" s="884">
        <v>50106</v>
      </c>
      <c r="I11" s="886"/>
    </row>
    <row r="12" spans="1:9">
      <c r="A12" s="879">
        <v>5</v>
      </c>
      <c r="B12" s="880" t="s">
        <v>237</v>
      </c>
      <c r="C12" s="881">
        <v>1404364</v>
      </c>
      <c r="D12" s="881"/>
      <c r="E12" s="881">
        <v>2655555</v>
      </c>
      <c r="F12" s="881">
        <v>86121</v>
      </c>
      <c r="G12" s="881">
        <v>4146040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1811641</v>
      </c>
      <c r="F13" s="884">
        <v>461472</v>
      </c>
      <c r="G13" s="884">
        <v>2273113</v>
      </c>
    </row>
    <row r="14" spans="1:9">
      <c r="A14" s="879">
        <v>7</v>
      </c>
      <c r="B14" s="880" t="s">
        <v>242</v>
      </c>
      <c r="C14" s="881"/>
      <c r="D14" s="881"/>
      <c r="E14" s="881">
        <v>314312</v>
      </c>
      <c r="F14" s="881">
        <v>32855</v>
      </c>
      <c r="G14" s="881">
        <v>347167</v>
      </c>
    </row>
    <row r="15" spans="1:9">
      <c r="A15" s="882">
        <v>8</v>
      </c>
      <c r="B15" s="883" t="s">
        <v>304</v>
      </c>
      <c r="C15" s="884"/>
      <c r="D15" s="884"/>
      <c r="E15" s="884">
        <v>10080</v>
      </c>
      <c r="F15" s="884"/>
      <c r="G15" s="884">
        <v>10080</v>
      </c>
    </row>
    <row r="16" spans="1:9">
      <c r="A16" s="879">
        <v>9</v>
      </c>
      <c r="B16" s="880" t="s">
        <v>243</v>
      </c>
      <c r="C16" s="881"/>
      <c r="D16" s="881"/>
      <c r="E16" s="881">
        <v>68952</v>
      </c>
      <c r="F16" s="881">
        <v>7063</v>
      </c>
      <c r="G16" s="881">
        <v>76015</v>
      </c>
    </row>
    <row r="17" spans="1:7">
      <c r="A17" s="882">
        <v>10</v>
      </c>
      <c r="B17" s="883" t="s">
        <v>317</v>
      </c>
      <c r="C17" s="884"/>
      <c r="D17" s="884"/>
      <c r="E17" s="884">
        <v>632976</v>
      </c>
      <c r="F17" s="884">
        <v>5715</v>
      </c>
      <c r="G17" s="884">
        <v>638691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4620</v>
      </c>
      <c r="G18" s="881">
        <v>4620</v>
      </c>
    </row>
    <row r="19" spans="1:7">
      <c r="A19" s="882">
        <v>12</v>
      </c>
      <c r="B19" s="883" t="s">
        <v>245</v>
      </c>
      <c r="C19" s="884"/>
      <c r="D19" s="884"/>
      <c r="E19" s="884">
        <v>16786</v>
      </c>
      <c r="F19" s="884"/>
      <c r="G19" s="884">
        <v>16786</v>
      </c>
    </row>
    <row r="20" spans="1:7">
      <c r="A20" s="879">
        <v>13</v>
      </c>
      <c r="B20" s="880" t="s">
        <v>292</v>
      </c>
      <c r="C20" s="881"/>
      <c r="D20" s="881"/>
      <c r="E20" s="881">
        <v>136858</v>
      </c>
      <c r="F20" s="881"/>
      <c r="G20" s="881">
        <v>136858</v>
      </c>
    </row>
    <row r="21" spans="1:7">
      <c r="A21" s="882">
        <v>14</v>
      </c>
      <c r="B21" s="883" t="s">
        <v>252</v>
      </c>
      <c r="C21" s="884"/>
      <c r="D21" s="884"/>
      <c r="E21" s="884">
        <v>678220</v>
      </c>
      <c r="F21" s="884">
        <v>8713</v>
      </c>
      <c r="G21" s="884">
        <v>686933</v>
      </c>
    </row>
    <row r="22" spans="1:7">
      <c r="A22" s="879">
        <v>15</v>
      </c>
      <c r="B22" s="880" t="s">
        <v>334</v>
      </c>
      <c r="C22" s="881"/>
      <c r="D22" s="881"/>
      <c r="E22" s="881">
        <v>6920</v>
      </c>
      <c r="F22" s="881"/>
      <c r="G22" s="881">
        <v>6920</v>
      </c>
    </row>
    <row r="23" spans="1:7">
      <c r="A23" s="882">
        <v>16</v>
      </c>
      <c r="B23" s="883" t="s">
        <v>278</v>
      </c>
      <c r="C23" s="884"/>
      <c r="D23" s="884"/>
      <c r="E23" s="884">
        <v>1165540</v>
      </c>
      <c r="F23" s="884">
        <v>108912</v>
      </c>
      <c r="G23" s="884">
        <v>1274452</v>
      </c>
    </row>
    <row r="24" spans="1:7">
      <c r="A24" s="879">
        <v>17</v>
      </c>
      <c r="B24" s="880" t="s">
        <v>254</v>
      </c>
      <c r="C24" s="881"/>
      <c r="D24" s="881"/>
      <c r="E24" s="881">
        <v>168497</v>
      </c>
      <c r="F24" s="881">
        <v>39405</v>
      </c>
      <c r="G24" s="881">
        <v>207902</v>
      </c>
    </row>
    <row r="25" spans="1:7">
      <c r="A25" s="882">
        <v>18</v>
      </c>
      <c r="B25" s="883" t="s">
        <v>257</v>
      </c>
      <c r="C25" s="884"/>
      <c r="D25" s="884"/>
      <c r="E25" s="884">
        <v>329523</v>
      </c>
      <c r="F25" s="884"/>
      <c r="G25" s="884">
        <v>329523</v>
      </c>
    </row>
    <row r="26" spans="1:7">
      <c r="A26" s="879">
        <v>19</v>
      </c>
      <c r="B26" s="880" t="s">
        <v>319</v>
      </c>
      <c r="C26" s="881"/>
      <c r="D26" s="881"/>
      <c r="E26" s="881">
        <v>409791</v>
      </c>
      <c r="F26" s="881"/>
      <c r="G26" s="881">
        <v>409791</v>
      </c>
    </row>
    <row r="27" spans="1:7">
      <c r="A27" s="882">
        <v>20</v>
      </c>
      <c r="B27" s="883" t="s">
        <v>258</v>
      </c>
      <c r="C27" s="884"/>
      <c r="D27" s="884"/>
      <c r="E27" s="884">
        <v>10971</v>
      </c>
      <c r="F27" s="884"/>
      <c r="G27" s="884">
        <v>10971</v>
      </c>
    </row>
    <row r="28" spans="1:7">
      <c r="A28" s="879">
        <v>21</v>
      </c>
      <c r="B28" s="880" t="s">
        <v>260</v>
      </c>
      <c r="C28" s="881">
        <v>2991258</v>
      </c>
      <c r="D28" s="881">
        <v>736309</v>
      </c>
      <c r="E28" s="881">
        <v>102767</v>
      </c>
      <c r="F28" s="881">
        <v>94314</v>
      </c>
      <c r="G28" s="881">
        <v>3924648</v>
      </c>
    </row>
    <row r="29" spans="1:7">
      <c r="A29" s="882">
        <v>22</v>
      </c>
      <c r="B29" s="883" t="s">
        <v>313</v>
      </c>
      <c r="C29" s="884">
        <v>190868</v>
      </c>
      <c r="D29" s="884"/>
      <c r="E29" s="884"/>
      <c r="F29" s="884"/>
      <c r="G29" s="884">
        <v>190868</v>
      </c>
    </row>
    <row r="30" spans="1:7">
      <c r="A30" s="879">
        <v>23</v>
      </c>
      <c r="B30" s="880" t="s">
        <v>336</v>
      </c>
      <c r="C30" s="881"/>
      <c r="D30" s="881"/>
      <c r="E30" s="881">
        <v>1419883</v>
      </c>
      <c r="F30" s="881">
        <v>8654</v>
      </c>
      <c r="G30" s="881">
        <v>1428537</v>
      </c>
    </row>
    <row r="31" spans="1:7">
      <c r="A31" s="882">
        <v>24</v>
      </c>
      <c r="B31" s="883" t="s">
        <v>337</v>
      </c>
      <c r="C31" s="884"/>
      <c r="D31" s="884"/>
      <c r="E31" s="884">
        <v>90676</v>
      </c>
      <c r="F31" s="884">
        <v>31924</v>
      </c>
      <c r="G31" s="884">
        <v>122600</v>
      </c>
    </row>
    <row r="32" spans="1:7">
      <c r="A32" s="879">
        <v>25</v>
      </c>
      <c r="B32" s="880" t="s">
        <v>240</v>
      </c>
      <c r="C32" s="881"/>
      <c r="D32" s="881"/>
      <c r="E32" s="881">
        <v>1278023</v>
      </c>
      <c r="F32" s="881"/>
      <c r="G32" s="881">
        <v>1278023</v>
      </c>
    </row>
    <row r="33" spans="1:7">
      <c r="A33" s="882">
        <v>26</v>
      </c>
      <c r="B33" s="883" t="s">
        <v>338</v>
      </c>
      <c r="C33" s="884"/>
      <c r="D33" s="884"/>
      <c r="E33" s="884">
        <v>72307</v>
      </c>
      <c r="F33" s="884"/>
      <c r="G33" s="884">
        <v>72307</v>
      </c>
    </row>
    <row r="34" spans="1:7">
      <c r="A34" s="879">
        <v>27</v>
      </c>
      <c r="B34" s="880" t="s">
        <v>340</v>
      </c>
      <c r="C34" s="881">
        <v>903572</v>
      </c>
      <c r="D34" s="881"/>
      <c r="E34" s="881">
        <v>704117</v>
      </c>
      <c r="F34" s="881"/>
      <c r="G34" s="881">
        <v>1607689</v>
      </c>
    </row>
    <row r="35" spans="1:7">
      <c r="A35" s="882">
        <v>28</v>
      </c>
      <c r="B35" s="883" t="s">
        <v>341</v>
      </c>
      <c r="C35" s="884">
        <v>152264</v>
      </c>
      <c r="D35" s="884"/>
      <c r="E35" s="884">
        <v>243861</v>
      </c>
      <c r="F35" s="884"/>
      <c r="G35" s="884">
        <v>396125</v>
      </c>
    </row>
    <row r="36" spans="1:7">
      <c r="A36" s="890"/>
      <c r="B36" s="890" t="s">
        <v>21</v>
      </c>
      <c r="C36" s="891">
        <v>9705319</v>
      </c>
      <c r="D36" s="891">
        <v>736309</v>
      </c>
      <c r="E36" s="891">
        <v>18853776</v>
      </c>
      <c r="F36" s="891">
        <v>1285703</v>
      </c>
      <c r="G36" s="891">
        <v>30581107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Лист152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343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3231951</v>
      </c>
      <c r="D8" s="905"/>
      <c r="E8" s="905">
        <v>4851076</v>
      </c>
      <c r="F8" s="905">
        <v>281052</v>
      </c>
      <c r="G8" s="881">
        <v>8364079</v>
      </c>
    </row>
    <row r="9" spans="1:9">
      <c r="A9" s="882">
        <v>2</v>
      </c>
      <c r="B9" s="883" t="s">
        <v>331</v>
      </c>
      <c r="C9" s="884"/>
      <c r="D9" s="884"/>
      <c r="E9" s="884">
        <v>430204</v>
      </c>
      <c r="F9" s="884">
        <v>4318</v>
      </c>
      <c r="G9" s="884">
        <v>434522</v>
      </c>
    </row>
    <row r="10" spans="1:9">
      <c r="A10" s="879">
        <v>3</v>
      </c>
      <c r="B10" s="880" t="s">
        <v>332</v>
      </c>
      <c r="C10" s="881">
        <v>4402</v>
      </c>
      <c r="D10" s="881"/>
      <c r="E10" s="881">
        <v>93480</v>
      </c>
      <c r="F10" s="881">
        <v>7030</v>
      </c>
      <c r="G10" s="881">
        <v>104912</v>
      </c>
    </row>
    <row r="11" spans="1:9">
      <c r="A11" s="882">
        <v>4</v>
      </c>
      <c r="B11" s="883" t="s">
        <v>236</v>
      </c>
      <c r="C11" s="884"/>
      <c r="D11" s="884"/>
      <c r="E11" s="884">
        <v>32104</v>
      </c>
      <c r="F11" s="884">
        <v>5049</v>
      </c>
      <c r="G11" s="884">
        <v>37153</v>
      </c>
      <c r="I11" s="886"/>
    </row>
    <row r="12" spans="1:9">
      <c r="A12" s="879">
        <v>5</v>
      </c>
      <c r="B12" s="880" t="s">
        <v>237</v>
      </c>
      <c r="C12" s="881">
        <v>1108212</v>
      </c>
      <c r="D12" s="881"/>
      <c r="E12" s="881">
        <v>2101301</v>
      </c>
      <c r="F12" s="881">
        <v>92040</v>
      </c>
      <c r="G12" s="881">
        <v>3301553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1680769</v>
      </c>
      <c r="F13" s="884">
        <v>360323</v>
      </c>
      <c r="G13" s="884">
        <v>2041092</v>
      </c>
    </row>
    <row r="14" spans="1:9">
      <c r="A14" s="879">
        <v>7</v>
      </c>
      <c r="B14" s="880" t="s">
        <v>242</v>
      </c>
      <c r="C14" s="881"/>
      <c r="D14" s="881"/>
      <c r="E14" s="881">
        <v>294563</v>
      </c>
      <c r="F14" s="881">
        <v>31533</v>
      </c>
      <c r="G14" s="881">
        <v>326096</v>
      </c>
    </row>
    <row r="15" spans="1:9">
      <c r="A15" s="882">
        <v>8</v>
      </c>
      <c r="B15" s="883" t="s">
        <v>304</v>
      </c>
      <c r="C15" s="884"/>
      <c r="D15" s="884"/>
      <c r="E15" s="884">
        <v>6600</v>
      </c>
      <c r="F15" s="884"/>
      <c r="G15" s="884">
        <v>6600</v>
      </c>
    </row>
    <row r="16" spans="1:9">
      <c r="A16" s="879">
        <v>9</v>
      </c>
      <c r="B16" s="880" t="s">
        <v>243</v>
      </c>
      <c r="C16" s="881"/>
      <c r="D16" s="881"/>
      <c r="E16" s="881">
        <v>45105</v>
      </c>
      <c r="F16" s="881">
        <v>4589</v>
      </c>
      <c r="G16" s="881">
        <v>49694</v>
      </c>
    </row>
    <row r="17" spans="1:7">
      <c r="A17" s="882">
        <v>10</v>
      </c>
      <c r="B17" s="883" t="s">
        <v>317</v>
      </c>
      <c r="C17" s="884"/>
      <c r="D17" s="884"/>
      <c r="E17" s="884">
        <v>594001</v>
      </c>
      <c r="F17" s="884">
        <v>6455</v>
      </c>
      <c r="G17" s="884">
        <v>600456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5220</v>
      </c>
      <c r="G18" s="881">
        <v>5220</v>
      </c>
    </row>
    <row r="19" spans="1:7">
      <c r="A19" s="882">
        <v>12</v>
      </c>
      <c r="B19" s="883" t="s">
        <v>245</v>
      </c>
      <c r="C19" s="884"/>
      <c r="D19" s="884"/>
      <c r="E19" s="884">
        <v>18012</v>
      </c>
      <c r="F19" s="884"/>
      <c r="G19" s="884">
        <v>18012</v>
      </c>
    </row>
    <row r="20" spans="1:7">
      <c r="A20" s="879">
        <v>13</v>
      </c>
      <c r="B20" s="880" t="s">
        <v>292</v>
      </c>
      <c r="C20" s="881"/>
      <c r="D20" s="881"/>
      <c r="E20" s="881">
        <v>117064</v>
      </c>
      <c r="F20" s="881"/>
      <c r="G20" s="881">
        <v>117064</v>
      </c>
    </row>
    <row r="21" spans="1:7">
      <c r="A21" s="882">
        <v>14</v>
      </c>
      <c r="B21" s="883" t="s">
        <v>252</v>
      </c>
      <c r="C21" s="884"/>
      <c r="D21" s="884"/>
      <c r="E21" s="884">
        <v>583878</v>
      </c>
      <c r="F21" s="884">
        <v>9324</v>
      </c>
      <c r="G21" s="884">
        <v>593202</v>
      </c>
    </row>
    <row r="22" spans="1:7">
      <c r="A22" s="879">
        <v>15</v>
      </c>
      <c r="B22" s="880" t="s">
        <v>334</v>
      </c>
      <c r="C22" s="881"/>
      <c r="D22" s="881"/>
      <c r="E22" s="881">
        <v>4860</v>
      </c>
      <c r="F22" s="881"/>
      <c r="G22" s="881">
        <v>4860</v>
      </c>
    </row>
    <row r="23" spans="1:7">
      <c r="A23" s="882">
        <v>16</v>
      </c>
      <c r="B23" s="883" t="s">
        <v>278</v>
      </c>
      <c r="C23" s="884"/>
      <c r="D23" s="884"/>
      <c r="E23" s="884">
        <v>1011717</v>
      </c>
      <c r="F23" s="884">
        <v>96735</v>
      </c>
      <c r="G23" s="884">
        <v>1108452</v>
      </c>
    </row>
    <row r="24" spans="1:7">
      <c r="A24" s="879">
        <v>17</v>
      </c>
      <c r="B24" s="880" t="s">
        <v>254</v>
      </c>
      <c r="C24" s="881"/>
      <c r="D24" s="881"/>
      <c r="E24" s="881">
        <v>162170</v>
      </c>
      <c r="F24" s="881">
        <v>36209</v>
      </c>
      <c r="G24" s="881">
        <v>198379</v>
      </c>
    </row>
    <row r="25" spans="1:7">
      <c r="A25" s="882">
        <v>18</v>
      </c>
      <c r="B25" s="883" t="s">
        <v>257</v>
      </c>
      <c r="C25" s="884"/>
      <c r="D25" s="884"/>
      <c r="E25" s="884">
        <v>228116</v>
      </c>
      <c r="F25" s="884"/>
      <c r="G25" s="884">
        <v>228116</v>
      </c>
    </row>
    <row r="26" spans="1:7">
      <c r="A26" s="879">
        <v>19</v>
      </c>
      <c r="B26" s="880" t="s">
        <v>319</v>
      </c>
      <c r="C26" s="881"/>
      <c r="D26" s="881"/>
      <c r="E26" s="881">
        <v>354827</v>
      </c>
      <c r="F26" s="881"/>
      <c r="G26" s="881">
        <v>354827</v>
      </c>
    </row>
    <row r="27" spans="1:7">
      <c r="A27" s="882">
        <v>20</v>
      </c>
      <c r="B27" s="883" t="s">
        <v>258</v>
      </c>
      <c r="C27" s="884"/>
      <c r="D27" s="884"/>
      <c r="E27" s="884">
        <v>8719</v>
      </c>
      <c r="F27" s="884"/>
      <c r="G27" s="884">
        <v>8719</v>
      </c>
    </row>
    <row r="28" spans="1:7">
      <c r="A28" s="879">
        <v>21</v>
      </c>
      <c r="B28" s="880" t="s">
        <v>260</v>
      </c>
      <c r="C28" s="881">
        <v>2764253</v>
      </c>
      <c r="D28" s="881">
        <v>576382</v>
      </c>
      <c r="E28" s="881">
        <v>83366</v>
      </c>
      <c r="F28" s="881">
        <v>69788</v>
      </c>
      <c r="G28" s="881">
        <v>3493789</v>
      </c>
    </row>
    <row r="29" spans="1:7">
      <c r="A29" s="882">
        <v>22</v>
      </c>
      <c r="B29" s="883" t="s">
        <v>313</v>
      </c>
      <c r="C29" s="884">
        <v>251730</v>
      </c>
      <c r="D29" s="884"/>
      <c r="E29" s="884"/>
      <c r="F29" s="884"/>
      <c r="G29" s="884">
        <v>251730</v>
      </c>
    </row>
    <row r="30" spans="1:7">
      <c r="A30" s="879">
        <v>23</v>
      </c>
      <c r="B30" s="880" t="s">
        <v>336</v>
      </c>
      <c r="C30" s="881"/>
      <c r="D30" s="881"/>
      <c r="E30" s="881">
        <v>1260231</v>
      </c>
      <c r="F30" s="881">
        <v>5607</v>
      </c>
      <c r="G30" s="881">
        <v>1265838</v>
      </c>
    </row>
    <row r="31" spans="1:7">
      <c r="A31" s="882">
        <v>24</v>
      </c>
      <c r="B31" s="883" t="s">
        <v>337</v>
      </c>
      <c r="C31" s="884"/>
      <c r="D31" s="884"/>
      <c r="E31" s="884">
        <v>28430</v>
      </c>
      <c r="F31" s="884">
        <v>35676</v>
      </c>
      <c r="G31" s="884">
        <v>64106</v>
      </c>
    </row>
    <row r="32" spans="1:7">
      <c r="A32" s="879">
        <v>25</v>
      </c>
      <c r="B32" s="880" t="s">
        <v>240</v>
      </c>
      <c r="C32" s="881"/>
      <c r="D32" s="881"/>
      <c r="E32" s="881">
        <v>1128226</v>
      </c>
      <c r="F32" s="881"/>
      <c r="G32" s="881">
        <v>1128226</v>
      </c>
    </row>
    <row r="33" spans="1:7">
      <c r="A33" s="882">
        <v>26</v>
      </c>
      <c r="B33" s="883" t="s">
        <v>338</v>
      </c>
      <c r="C33" s="884"/>
      <c r="D33" s="884"/>
      <c r="E33" s="884">
        <v>68316</v>
      </c>
      <c r="F33" s="884"/>
      <c r="G33" s="884">
        <v>68316</v>
      </c>
    </row>
    <row r="34" spans="1:7">
      <c r="A34" s="879">
        <v>27</v>
      </c>
      <c r="B34" s="880" t="s">
        <v>340</v>
      </c>
      <c r="C34" s="881">
        <v>749193</v>
      </c>
      <c r="D34" s="881"/>
      <c r="E34" s="881">
        <v>622583</v>
      </c>
      <c r="F34" s="881"/>
      <c r="G34" s="881">
        <v>1371776</v>
      </c>
    </row>
    <row r="35" spans="1:7">
      <c r="A35" s="882">
        <v>28</v>
      </c>
      <c r="B35" s="883" t="s">
        <v>341</v>
      </c>
      <c r="C35" s="884">
        <v>140707</v>
      </c>
      <c r="D35" s="884"/>
      <c r="E35" s="884">
        <v>391250</v>
      </c>
      <c r="F35" s="884"/>
      <c r="G35" s="884">
        <v>531957</v>
      </c>
    </row>
    <row r="36" spans="1:7">
      <c r="A36" s="890"/>
      <c r="B36" s="890" t="s">
        <v>262</v>
      </c>
      <c r="C36" s="891">
        <v>8250448</v>
      </c>
      <c r="D36" s="891">
        <v>576382</v>
      </c>
      <c r="E36" s="891">
        <v>16200968</v>
      </c>
      <c r="F36" s="891">
        <v>1050948</v>
      </c>
      <c r="G36" s="891">
        <v>26078746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Лист153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344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3525368</v>
      </c>
      <c r="D8" s="905"/>
      <c r="E8" s="905">
        <v>4768709</v>
      </c>
      <c r="F8" s="905">
        <v>243820</v>
      </c>
      <c r="G8" s="881">
        <v>8537897</v>
      </c>
    </row>
    <row r="9" spans="1:9">
      <c r="A9" s="882">
        <v>2</v>
      </c>
      <c r="B9" s="883" t="s">
        <v>331</v>
      </c>
      <c r="C9" s="884"/>
      <c r="D9" s="884"/>
      <c r="E9" s="884">
        <v>246938</v>
      </c>
      <c r="F9" s="884">
        <v>3449</v>
      </c>
      <c r="G9" s="884">
        <v>250387</v>
      </c>
    </row>
    <row r="10" spans="1:9">
      <c r="A10" s="879">
        <v>3</v>
      </c>
      <c r="B10" s="880" t="s">
        <v>332</v>
      </c>
      <c r="C10" s="881">
        <v>2890</v>
      </c>
      <c r="D10" s="881"/>
      <c r="E10" s="881">
        <v>87400</v>
      </c>
      <c r="F10" s="881">
        <v>7363</v>
      </c>
      <c r="G10" s="881">
        <v>97653</v>
      </c>
    </row>
    <row r="11" spans="1:9">
      <c r="A11" s="882">
        <v>4</v>
      </c>
      <c r="B11" s="883" t="s">
        <v>236</v>
      </c>
      <c r="C11" s="884"/>
      <c r="D11" s="884"/>
      <c r="E11" s="884">
        <v>33753</v>
      </c>
      <c r="F11" s="884">
        <v>5794</v>
      </c>
      <c r="G11" s="884">
        <v>39547</v>
      </c>
      <c r="I11" s="886"/>
    </row>
    <row r="12" spans="1:9">
      <c r="A12" s="879">
        <v>5</v>
      </c>
      <c r="B12" s="880" t="s">
        <v>237</v>
      </c>
      <c r="C12" s="881">
        <v>1106105</v>
      </c>
      <c r="D12" s="881"/>
      <c r="E12" s="881">
        <v>1857993</v>
      </c>
      <c r="F12" s="881">
        <v>87708</v>
      </c>
      <c r="G12" s="881">
        <v>3051806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1677408</v>
      </c>
      <c r="F13" s="884">
        <v>379315</v>
      </c>
      <c r="G13" s="884">
        <v>2056723</v>
      </c>
    </row>
    <row r="14" spans="1:9">
      <c r="A14" s="879">
        <v>7</v>
      </c>
      <c r="B14" s="880" t="s">
        <v>242</v>
      </c>
      <c r="C14" s="881"/>
      <c r="D14" s="881"/>
      <c r="E14" s="881">
        <v>278141</v>
      </c>
      <c r="F14" s="881">
        <v>91717</v>
      </c>
      <c r="G14" s="881">
        <v>369858</v>
      </c>
    </row>
    <row r="15" spans="1:9">
      <c r="A15" s="882">
        <v>8</v>
      </c>
      <c r="B15" s="883" t="s">
        <v>304</v>
      </c>
      <c r="C15" s="884"/>
      <c r="D15" s="884"/>
      <c r="E15" s="884">
        <v>8240</v>
      </c>
      <c r="F15" s="884"/>
      <c r="G15" s="884">
        <v>8240</v>
      </c>
    </row>
    <row r="16" spans="1:9">
      <c r="A16" s="879">
        <v>9</v>
      </c>
      <c r="B16" s="880" t="s">
        <v>243</v>
      </c>
      <c r="C16" s="881"/>
      <c r="D16" s="881"/>
      <c r="E16" s="881">
        <v>43490</v>
      </c>
      <c r="F16" s="881">
        <v>5260</v>
      </c>
      <c r="G16" s="881">
        <v>48750</v>
      </c>
    </row>
    <row r="17" spans="1:7">
      <c r="A17" s="882">
        <v>10</v>
      </c>
      <c r="B17" s="883" t="s">
        <v>317</v>
      </c>
      <c r="C17" s="884"/>
      <c r="D17" s="884"/>
      <c r="E17" s="884">
        <v>597800</v>
      </c>
      <c r="F17" s="884">
        <v>7778</v>
      </c>
      <c r="G17" s="884">
        <v>605578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3780</v>
      </c>
      <c r="G18" s="881">
        <v>3780</v>
      </c>
    </row>
    <row r="19" spans="1:7">
      <c r="A19" s="882">
        <v>12</v>
      </c>
      <c r="B19" s="883" t="s">
        <v>245</v>
      </c>
      <c r="C19" s="884"/>
      <c r="D19" s="884"/>
      <c r="E19" s="884">
        <v>24341</v>
      </c>
      <c r="F19" s="884"/>
      <c r="G19" s="884">
        <v>24341</v>
      </c>
    </row>
    <row r="20" spans="1:7">
      <c r="A20" s="879">
        <v>13</v>
      </c>
      <c r="B20" s="880" t="s">
        <v>292</v>
      </c>
      <c r="C20" s="881"/>
      <c r="D20" s="881"/>
      <c r="E20" s="881">
        <v>102946</v>
      </c>
      <c r="F20" s="881"/>
      <c r="G20" s="881">
        <v>102946</v>
      </c>
    </row>
    <row r="21" spans="1:7">
      <c r="A21" s="882">
        <v>14</v>
      </c>
      <c r="B21" s="883" t="s">
        <v>252</v>
      </c>
      <c r="C21" s="884"/>
      <c r="D21" s="884"/>
      <c r="E21" s="884">
        <v>587278</v>
      </c>
      <c r="F21" s="884">
        <v>7137</v>
      </c>
      <c r="G21" s="884">
        <v>594415</v>
      </c>
    </row>
    <row r="22" spans="1:7">
      <c r="A22" s="879">
        <v>15</v>
      </c>
      <c r="B22" s="880" t="s">
        <v>334</v>
      </c>
      <c r="C22" s="881"/>
      <c r="D22" s="881"/>
      <c r="E22" s="881">
        <v>5800</v>
      </c>
      <c r="F22" s="881"/>
      <c r="G22" s="881">
        <v>5800</v>
      </c>
    </row>
    <row r="23" spans="1:7">
      <c r="A23" s="882">
        <v>16</v>
      </c>
      <c r="B23" s="883" t="s">
        <v>278</v>
      </c>
      <c r="C23" s="884"/>
      <c r="D23" s="884"/>
      <c r="E23" s="884">
        <v>910704</v>
      </c>
      <c r="F23" s="884">
        <v>116362</v>
      </c>
      <c r="G23" s="884">
        <v>1027066</v>
      </c>
    </row>
    <row r="24" spans="1:7">
      <c r="A24" s="879">
        <v>17</v>
      </c>
      <c r="B24" s="880" t="s">
        <v>254</v>
      </c>
      <c r="C24" s="881"/>
      <c r="D24" s="881"/>
      <c r="E24" s="881">
        <v>162377</v>
      </c>
      <c r="F24" s="881">
        <v>39822</v>
      </c>
      <c r="G24" s="881">
        <v>202199</v>
      </c>
    </row>
    <row r="25" spans="1:7">
      <c r="A25" s="882">
        <v>18</v>
      </c>
      <c r="B25" s="883" t="s">
        <v>257</v>
      </c>
      <c r="C25" s="884"/>
      <c r="D25" s="884"/>
      <c r="E25" s="884">
        <v>259501</v>
      </c>
      <c r="F25" s="884"/>
      <c r="G25" s="884">
        <v>259501</v>
      </c>
    </row>
    <row r="26" spans="1:7">
      <c r="A26" s="879">
        <v>19</v>
      </c>
      <c r="B26" s="880" t="s">
        <v>319</v>
      </c>
      <c r="C26" s="881"/>
      <c r="D26" s="881"/>
      <c r="E26" s="881">
        <v>366959</v>
      </c>
      <c r="F26" s="881"/>
      <c r="G26" s="881">
        <v>366959</v>
      </c>
    </row>
    <row r="27" spans="1:7">
      <c r="A27" s="882">
        <v>20</v>
      </c>
      <c r="B27" s="883" t="s">
        <v>258</v>
      </c>
      <c r="C27" s="884"/>
      <c r="D27" s="884"/>
      <c r="E27" s="884">
        <v>10571</v>
      </c>
      <c r="F27" s="884"/>
      <c r="G27" s="884">
        <v>10571</v>
      </c>
    </row>
    <row r="28" spans="1:7">
      <c r="A28" s="879">
        <v>21</v>
      </c>
      <c r="B28" s="880" t="s">
        <v>260</v>
      </c>
      <c r="C28" s="881">
        <v>2534059</v>
      </c>
      <c r="D28" s="881">
        <v>551294</v>
      </c>
      <c r="E28" s="881">
        <v>130249</v>
      </c>
      <c r="F28" s="881">
        <v>56179</v>
      </c>
      <c r="G28" s="881">
        <v>3271781</v>
      </c>
    </row>
    <row r="29" spans="1:7">
      <c r="A29" s="882">
        <v>22</v>
      </c>
      <c r="B29" s="883" t="s">
        <v>313</v>
      </c>
      <c r="C29" s="884">
        <v>322495</v>
      </c>
      <c r="D29" s="884"/>
      <c r="E29" s="884"/>
      <c r="F29" s="884"/>
      <c r="G29" s="884">
        <v>322495</v>
      </c>
    </row>
    <row r="30" spans="1:7">
      <c r="A30" s="879">
        <v>23</v>
      </c>
      <c r="B30" s="880" t="s">
        <v>336</v>
      </c>
      <c r="C30" s="881"/>
      <c r="D30" s="881"/>
      <c r="E30" s="881">
        <v>1229242</v>
      </c>
      <c r="F30" s="881">
        <v>4601</v>
      </c>
      <c r="G30" s="881">
        <v>1233843</v>
      </c>
    </row>
    <row r="31" spans="1:7">
      <c r="A31" s="882">
        <v>24</v>
      </c>
      <c r="B31" s="883" t="s">
        <v>337</v>
      </c>
      <c r="C31" s="884"/>
      <c r="D31" s="884"/>
      <c r="E31" s="884">
        <v>13375</v>
      </c>
      <c r="F31" s="884">
        <v>47203</v>
      </c>
      <c r="G31" s="884">
        <v>60578</v>
      </c>
    </row>
    <row r="32" spans="1:7">
      <c r="A32" s="879">
        <v>25</v>
      </c>
      <c r="B32" s="880" t="s">
        <v>240</v>
      </c>
      <c r="C32" s="881"/>
      <c r="D32" s="881"/>
      <c r="E32" s="881">
        <v>1086890</v>
      </c>
      <c r="F32" s="881"/>
      <c r="G32" s="881">
        <v>1086890</v>
      </c>
    </row>
    <row r="33" spans="1:7">
      <c r="A33" s="882">
        <v>26</v>
      </c>
      <c r="B33" s="883" t="s">
        <v>338</v>
      </c>
      <c r="C33" s="884"/>
      <c r="D33" s="884"/>
      <c r="E33" s="884">
        <v>79082</v>
      </c>
      <c r="F33" s="884"/>
      <c r="G33" s="884">
        <v>79082</v>
      </c>
    </row>
    <row r="34" spans="1:7">
      <c r="A34" s="879">
        <v>27</v>
      </c>
      <c r="B34" s="880" t="s">
        <v>340</v>
      </c>
      <c r="C34" s="881">
        <v>725099</v>
      </c>
      <c r="D34" s="881"/>
      <c r="E34" s="881">
        <v>571671</v>
      </c>
      <c r="F34" s="881"/>
      <c r="G34" s="881">
        <v>1296770</v>
      </c>
    </row>
    <row r="35" spans="1:7">
      <c r="A35" s="882">
        <v>28</v>
      </c>
      <c r="B35" s="883" t="s">
        <v>341</v>
      </c>
      <c r="C35" s="884">
        <v>138489</v>
      </c>
      <c r="D35" s="884"/>
      <c r="E35" s="884">
        <v>330997</v>
      </c>
      <c r="F35" s="884"/>
      <c r="G35" s="884">
        <v>469486</v>
      </c>
    </row>
    <row r="36" spans="1:7">
      <c r="A36" s="890"/>
      <c r="B36" s="890" t="s">
        <v>262</v>
      </c>
      <c r="C36" s="891">
        <v>8354505</v>
      </c>
      <c r="D36" s="891">
        <v>551294</v>
      </c>
      <c r="E36" s="891">
        <v>15471855</v>
      </c>
      <c r="F36" s="891">
        <v>1107288</v>
      </c>
      <c r="G36" s="891">
        <v>25484942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Лист154"/>
  <dimension ref="A1:I36"/>
  <sheetViews>
    <sheetView topLeftCell="A2" workbookViewId="0">
      <selection activeCell="E35" sqref="E35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345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4125279</v>
      </c>
      <c r="D8" s="905"/>
      <c r="E8" s="905">
        <v>4692400</v>
      </c>
      <c r="F8" s="905">
        <v>242265</v>
      </c>
      <c r="G8" s="881">
        <v>9059944</v>
      </c>
    </row>
    <row r="9" spans="1:9">
      <c r="A9" s="882">
        <v>2</v>
      </c>
      <c r="B9" s="883" t="s">
        <v>331</v>
      </c>
      <c r="C9" s="884"/>
      <c r="D9" s="884"/>
      <c r="E9" s="884">
        <v>220233</v>
      </c>
      <c r="F9" s="884">
        <v>3766</v>
      </c>
      <c r="G9" s="884">
        <v>223999</v>
      </c>
    </row>
    <row r="10" spans="1:9">
      <c r="A10" s="879">
        <v>3</v>
      </c>
      <c r="B10" s="880" t="s">
        <v>332</v>
      </c>
      <c r="C10" s="881">
        <v>2410</v>
      </c>
      <c r="D10" s="881"/>
      <c r="E10" s="881">
        <v>82720</v>
      </c>
      <c r="F10" s="881">
        <v>7182</v>
      </c>
      <c r="G10" s="881">
        <v>92312</v>
      </c>
    </row>
    <row r="11" spans="1:9">
      <c r="A11" s="882">
        <v>4</v>
      </c>
      <c r="B11" s="883" t="s">
        <v>236</v>
      </c>
      <c r="C11" s="884"/>
      <c r="D11" s="884"/>
      <c r="E11" s="884">
        <v>27605</v>
      </c>
      <c r="F11" s="884">
        <v>3989</v>
      </c>
      <c r="G11" s="884">
        <v>31594</v>
      </c>
      <c r="I11" s="886"/>
    </row>
    <row r="12" spans="1:9">
      <c r="A12" s="879">
        <v>5</v>
      </c>
      <c r="B12" s="880" t="s">
        <v>237</v>
      </c>
      <c r="C12" s="881">
        <v>1243440</v>
      </c>
      <c r="D12" s="881"/>
      <c r="E12" s="881">
        <v>1932628</v>
      </c>
      <c r="F12" s="881">
        <v>95729</v>
      </c>
      <c r="G12" s="881">
        <v>3271797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1187173</v>
      </c>
      <c r="F13" s="884">
        <v>189548</v>
      </c>
      <c r="G13" s="884">
        <v>1376721</v>
      </c>
    </row>
    <row r="14" spans="1:9">
      <c r="A14" s="879">
        <v>7</v>
      </c>
      <c r="B14" s="880" t="s">
        <v>242</v>
      </c>
      <c r="C14" s="881"/>
      <c r="D14" s="881"/>
      <c r="E14" s="881">
        <v>268008</v>
      </c>
      <c r="F14" s="881">
        <v>37246</v>
      </c>
      <c r="G14" s="881">
        <v>305254</v>
      </c>
    </row>
    <row r="15" spans="1:9">
      <c r="A15" s="882">
        <v>8</v>
      </c>
      <c r="B15" s="883" t="s">
        <v>304</v>
      </c>
      <c r="C15" s="884"/>
      <c r="D15" s="884"/>
      <c r="E15" s="884">
        <v>8164</v>
      </c>
      <c r="F15" s="884"/>
      <c r="G15" s="884">
        <v>8164</v>
      </c>
    </row>
    <row r="16" spans="1:9">
      <c r="A16" s="879">
        <v>9</v>
      </c>
      <c r="B16" s="880" t="s">
        <v>243</v>
      </c>
      <c r="C16" s="881"/>
      <c r="D16" s="881"/>
      <c r="E16" s="881">
        <v>41015</v>
      </c>
      <c r="F16" s="881">
        <v>4551</v>
      </c>
      <c r="G16" s="881">
        <v>45566</v>
      </c>
    </row>
    <row r="17" spans="1:7">
      <c r="A17" s="882">
        <v>10</v>
      </c>
      <c r="B17" s="883" t="s">
        <v>317</v>
      </c>
      <c r="C17" s="884"/>
      <c r="D17" s="884"/>
      <c r="E17" s="884">
        <v>320716</v>
      </c>
      <c r="F17" s="884">
        <v>7788</v>
      </c>
      <c r="G17" s="884">
        <v>328504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3540</v>
      </c>
      <c r="G18" s="881">
        <v>3540</v>
      </c>
    </row>
    <row r="19" spans="1:7">
      <c r="A19" s="882">
        <v>12</v>
      </c>
      <c r="B19" s="883" t="s">
        <v>245</v>
      </c>
      <c r="C19" s="884"/>
      <c r="D19" s="884"/>
      <c r="E19" s="884">
        <v>23912</v>
      </c>
      <c r="F19" s="884"/>
      <c r="G19" s="884">
        <v>23912</v>
      </c>
    </row>
    <row r="20" spans="1:7">
      <c r="A20" s="879">
        <v>13</v>
      </c>
      <c r="B20" s="880" t="s">
        <v>292</v>
      </c>
      <c r="C20" s="881"/>
      <c r="D20" s="881"/>
      <c r="E20" s="881">
        <v>0</v>
      </c>
      <c r="F20" s="881"/>
      <c r="G20" s="881">
        <v>0</v>
      </c>
    </row>
    <row r="21" spans="1:7">
      <c r="A21" s="882">
        <v>14</v>
      </c>
      <c r="B21" s="883" t="s">
        <v>252</v>
      </c>
      <c r="C21" s="884"/>
      <c r="D21" s="884"/>
      <c r="E21" s="884">
        <v>562693</v>
      </c>
      <c r="F21" s="884">
        <v>6959</v>
      </c>
      <c r="G21" s="884">
        <v>569652</v>
      </c>
    </row>
    <row r="22" spans="1:7">
      <c r="A22" s="879">
        <v>15</v>
      </c>
      <c r="B22" s="880" t="s">
        <v>334</v>
      </c>
      <c r="C22" s="881"/>
      <c r="D22" s="881"/>
      <c r="E22" s="881">
        <v>5660</v>
      </c>
      <c r="F22" s="881"/>
      <c r="G22" s="881">
        <v>5660</v>
      </c>
    </row>
    <row r="23" spans="1:7">
      <c r="A23" s="882">
        <v>16</v>
      </c>
      <c r="B23" s="883" t="s">
        <v>278</v>
      </c>
      <c r="C23" s="884"/>
      <c r="D23" s="884"/>
      <c r="E23" s="884">
        <v>843267</v>
      </c>
      <c r="F23" s="884">
        <v>111024</v>
      </c>
      <c r="G23" s="884">
        <v>954291</v>
      </c>
    </row>
    <row r="24" spans="1:7">
      <c r="A24" s="879">
        <v>17</v>
      </c>
      <c r="B24" s="880" t="s">
        <v>254</v>
      </c>
      <c r="C24" s="881"/>
      <c r="D24" s="881"/>
      <c r="E24" s="881">
        <v>121269</v>
      </c>
      <c r="F24" s="881">
        <v>435368</v>
      </c>
      <c r="G24" s="881">
        <v>556637</v>
      </c>
    </row>
    <row r="25" spans="1:7">
      <c r="A25" s="882">
        <v>18</v>
      </c>
      <c r="B25" s="883" t="s">
        <v>257</v>
      </c>
      <c r="C25" s="884"/>
      <c r="D25" s="884"/>
      <c r="E25" s="884">
        <v>2350</v>
      </c>
      <c r="F25" s="884"/>
      <c r="G25" s="884">
        <v>2350</v>
      </c>
    </row>
    <row r="26" spans="1:7">
      <c r="A26" s="879">
        <v>19</v>
      </c>
      <c r="B26" s="880" t="s">
        <v>319</v>
      </c>
      <c r="C26" s="881"/>
      <c r="D26" s="881"/>
      <c r="E26" s="881">
        <v>299750</v>
      </c>
      <c r="F26" s="881"/>
      <c r="G26" s="881">
        <v>299750</v>
      </c>
    </row>
    <row r="27" spans="1:7">
      <c r="A27" s="882">
        <v>20</v>
      </c>
      <c r="B27" s="883" t="s">
        <v>258</v>
      </c>
      <c r="C27" s="884"/>
      <c r="D27" s="884"/>
      <c r="E27" s="884">
        <v>0</v>
      </c>
      <c r="F27" s="884"/>
      <c r="G27" s="884">
        <v>0</v>
      </c>
    </row>
    <row r="28" spans="1:7">
      <c r="A28" s="879">
        <v>21</v>
      </c>
      <c r="B28" s="880" t="s">
        <v>260</v>
      </c>
      <c r="C28" s="881">
        <v>1896051</v>
      </c>
      <c r="D28" s="881">
        <v>395590</v>
      </c>
      <c r="E28" s="881">
        <v>44259</v>
      </c>
      <c r="F28" s="881">
        <v>7687</v>
      </c>
      <c r="G28" s="881">
        <v>2343587</v>
      </c>
    </row>
    <row r="29" spans="1:7">
      <c r="A29" s="882">
        <v>22</v>
      </c>
      <c r="B29" s="883" t="s">
        <v>313</v>
      </c>
      <c r="C29" s="884">
        <v>831</v>
      </c>
      <c r="D29" s="884"/>
      <c r="E29" s="884"/>
      <c r="F29" s="884"/>
      <c r="G29" s="884">
        <v>831</v>
      </c>
    </row>
    <row r="30" spans="1:7">
      <c r="A30" s="879">
        <v>23</v>
      </c>
      <c r="B30" s="880" t="s">
        <v>336</v>
      </c>
      <c r="C30" s="881"/>
      <c r="D30" s="881"/>
      <c r="E30" s="881">
        <v>682317</v>
      </c>
      <c r="F30" s="881">
        <v>4554</v>
      </c>
      <c r="G30" s="881">
        <v>686871</v>
      </c>
    </row>
    <row r="31" spans="1:7">
      <c r="A31" s="882">
        <v>24</v>
      </c>
      <c r="B31" s="883" t="s">
        <v>337</v>
      </c>
      <c r="C31" s="884"/>
      <c r="D31" s="884"/>
      <c r="E31" s="884">
        <v>0</v>
      </c>
      <c r="F31" s="884">
        <v>39791</v>
      </c>
      <c r="G31" s="884">
        <v>39791</v>
      </c>
    </row>
    <row r="32" spans="1:7">
      <c r="A32" s="879">
        <v>25</v>
      </c>
      <c r="B32" s="880" t="s">
        <v>240</v>
      </c>
      <c r="C32" s="881"/>
      <c r="D32" s="881"/>
      <c r="E32" s="881">
        <v>590850</v>
      </c>
      <c r="F32" s="881"/>
      <c r="G32" s="881">
        <v>590850</v>
      </c>
    </row>
    <row r="33" spans="1:7">
      <c r="A33" s="882">
        <v>26</v>
      </c>
      <c r="B33" s="883" t="s">
        <v>338</v>
      </c>
      <c r="C33" s="884"/>
      <c r="D33" s="884"/>
      <c r="E33" s="884">
        <v>67782</v>
      </c>
      <c r="F33" s="884"/>
      <c r="G33" s="884">
        <v>67782</v>
      </c>
    </row>
    <row r="34" spans="1:7">
      <c r="A34" s="879">
        <v>27</v>
      </c>
      <c r="B34" s="880" t="s">
        <v>340</v>
      </c>
      <c r="C34" s="881">
        <v>800091</v>
      </c>
      <c r="D34" s="881"/>
      <c r="E34" s="881">
        <v>439067</v>
      </c>
      <c r="F34" s="881"/>
      <c r="G34" s="881">
        <v>1239158</v>
      </c>
    </row>
    <row r="35" spans="1:7">
      <c r="A35" s="882">
        <v>28</v>
      </c>
      <c r="B35" s="883" t="s">
        <v>341</v>
      </c>
      <c r="C35" s="884">
        <v>146675</v>
      </c>
      <c r="D35" s="884"/>
      <c r="E35" s="884">
        <v>127322</v>
      </c>
      <c r="F35" s="884"/>
      <c r="G35" s="884">
        <v>273997</v>
      </c>
    </row>
    <row r="36" spans="1:7">
      <c r="A36" s="890"/>
      <c r="B36" s="890" t="s">
        <v>262</v>
      </c>
      <c r="C36" s="891">
        <v>8214777</v>
      </c>
      <c r="D36" s="891">
        <v>395590</v>
      </c>
      <c r="E36" s="891">
        <v>12591160</v>
      </c>
      <c r="F36" s="891">
        <v>1200987</v>
      </c>
      <c r="G36" s="891">
        <v>22402514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Лист155"/>
  <dimension ref="A1:I36"/>
  <sheetViews>
    <sheetView topLeftCell="A2" workbookViewId="0">
      <selection activeCell="G16" sqref="G1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346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3836608</v>
      </c>
      <c r="D8" s="905"/>
      <c r="E8" s="905">
        <v>5452030</v>
      </c>
      <c r="F8" s="905">
        <v>239169</v>
      </c>
      <c r="G8" s="881">
        <v>9527807</v>
      </c>
    </row>
    <row r="9" spans="1:9">
      <c r="A9" s="882">
        <v>2</v>
      </c>
      <c r="B9" s="883" t="s">
        <v>331</v>
      </c>
      <c r="C9" s="884"/>
      <c r="D9" s="884"/>
      <c r="E9" s="884">
        <v>219868</v>
      </c>
      <c r="F9" s="884">
        <v>4130</v>
      </c>
      <c r="G9" s="884">
        <v>223998</v>
      </c>
    </row>
    <row r="10" spans="1:9">
      <c r="A10" s="879">
        <v>3</v>
      </c>
      <c r="B10" s="880" t="s">
        <v>332</v>
      </c>
      <c r="C10" s="881">
        <v>2100</v>
      </c>
      <c r="D10" s="881"/>
      <c r="E10" s="881">
        <v>83080</v>
      </c>
      <c r="F10" s="881">
        <v>7563</v>
      </c>
      <c r="G10" s="881">
        <v>92743</v>
      </c>
    </row>
    <row r="11" spans="1:9">
      <c r="A11" s="882">
        <v>4</v>
      </c>
      <c r="B11" s="883" t="s">
        <v>236</v>
      </c>
      <c r="C11" s="884"/>
      <c r="D11" s="884"/>
      <c r="E11" s="884">
        <v>40605</v>
      </c>
      <c r="F11" s="884">
        <v>4377</v>
      </c>
      <c r="G11" s="884">
        <v>44982</v>
      </c>
      <c r="I11" s="886"/>
    </row>
    <row r="12" spans="1:9">
      <c r="A12" s="879">
        <v>5</v>
      </c>
      <c r="B12" s="880" t="s">
        <v>237</v>
      </c>
      <c r="C12" s="881">
        <v>1045905</v>
      </c>
      <c r="D12" s="881"/>
      <c r="E12" s="881">
        <v>1865209</v>
      </c>
      <c r="F12" s="881">
        <v>92405</v>
      </c>
      <c r="G12" s="881">
        <v>3003519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1735493</v>
      </c>
      <c r="F13" s="884">
        <v>369064</v>
      </c>
      <c r="G13" s="884">
        <v>2104557</v>
      </c>
    </row>
    <row r="14" spans="1:9">
      <c r="A14" s="879">
        <v>7</v>
      </c>
      <c r="B14" s="880" t="s">
        <v>242</v>
      </c>
      <c r="C14" s="881"/>
      <c r="D14" s="881"/>
      <c r="E14" s="881">
        <v>365415</v>
      </c>
      <c r="F14" s="881">
        <v>41731</v>
      </c>
      <c r="G14" s="881">
        <v>407146</v>
      </c>
    </row>
    <row r="15" spans="1:9">
      <c r="A15" s="882">
        <v>8</v>
      </c>
      <c r="B15" s="883" t="s">
        <v>304</v>
      </c>
      <c r="C15" s="884"/>
      <c r="D15" s="884"/>
      <c r="E15" s="884">
        <v>6126</v>
      </c>
      <c r="F15" s="884"/>
      <c r="G15" s="884">
        <v>6126</v>
      </c>
    </row>
    <row r="16" spans="1:9">
      <c r="A16" s="879">
        <v>9</v>
      </c>
      <c r="B16" s="880" t="s">
        <v>243</v>
      </c>
      <c r="C16" s="881"/>
      <c r="D16" s="881"/>
      <c r="E16" s="881">
        <v>40300</v>
      </c>
      <c r="F16" s="881">
        <v>4430</v>
      </c>
      <c r="G16" s="881">
        <v>44730</v>
      </c>
    </row>
    <row r="17" spans="1:7">
      <c r="A17" s="882">
        <v>10</v>
      </c>
      <c r="B17" s="883" t="s">
        <v>317</v>
      </c>
      <c r="C17" s="884"/>
      <c r="D17" s="884"/>
      <c r="E17" s="884">
        <v>1275040</v>
      </c>
      <c r="F17" s="884">
        <v>8381</v>
      </c>
      <c r="G17" s="884">
        <v>1283421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3420</v>
      </c>
      <c r="G18" s="881">
        <v>3420</v>
      </c>
    </row>
    <row r="19" spans="1:7">
      <c r="A19" s="882">
        <v>12</v>
      </c>
      <c r="B19" s="883" t="s">
        <v>245</v>
      </c>
      <c r="C19" s="884"/>
      <c r="D19" s="884"/>
      <c r="E19" s="884">
        <v>25604</v>
      </c>
      <c r="F19" s="884"/>
      <c r="G19" s="884">
        <v>25604</v>
      </c>
    </row>
    <row r="20" spans="1:7">
      <c r="A20" s="879">
        <v>13</v>
      </c>
      <c r="B20" s="880" t="s">
        <v>292</v>
      </c>
      <c r="C20" s="881"/>
      <c r="D20" s="881"/>
      <c r="E20" s="881">
        <v>140186</v>
      </c>
      <c r="F20" s="881"/>
      <c r="G20" s="881">
        <v>140186</v>
      </c>
    </row>
    <row r="21" spans="1:7">
      <c r="A21" s="882">
        <v>14</v>
      </c>
      <c r="B21" s="883" t="s">
        <v>252</v>
      </c>
      <c r="C21" s="884"/>
      <c r="D21" s="884"/>
      <c r="E21" s="884">
        <v>704653</v>
      </c>
      <c r="F21" s="884">
        <v>7619</v>
      </c>
      <c r="G21" s="884">
        <v>712272</v>
      </c>
    </row>
    <row r="22" spans="1:7">
      <c r="A22" s="879">
        <v>15</v>
      </c>
      <c r="B22" s="880" t="s">
        <v>334</v>
      </c>
      <c r="C22" s="881"/>
      <c r="D22" s="881"/>
      <c r="E22" s="881">
        <v>5440</v>
      </c>
      <c r="F22" s="881"/>
      <c r="G22" s="881">
        <v>5440</v>
      </c>
    </row>
    <row r="23" spans="1:7">
      <c r="A23" s="882">
        <v>16</v>
      </c>
      <c r="B23" s="883" t="s">
        <v>278</v>
      </c>
      <c r="C23" s="884"/>
      <c r="D23" s="884"/>
      <c r="E23" s="884">
        <v>876332</v>
      </c>
      <c r="F23" s="884">
        <v>114968</v>
      </c>
      <c r="G23" s="884">
        <v>991300</v>
      </c>
    </row>
    <row r="24" spans="1:7">
      <c r="A24" s="879">
        <v>17</v>
      </c>
      <c r="B24" s="880" t="s">
        <v>254</v>
      </c>
      <c r="C24" s="881"/>
      <c r="D24" s="881"/>
      <c r="E24" s="881">
        <v>167296</v>
      </c>
      <c r="F24" s="881">
        <v>44886</v>
      </c>
      <c r="G24" s="881">
        <v>212182</v>
      </c>
    </row>
    <row r="25" spans="1:7">
      <c r="A25" s="882">
        <v>18</v>
      </c>
      <c r="B25" s="883" t="s">
        <v>257</v>
      </c>
      <c r="C25" s="884"/>
      <c r="D25" s="884"/>
      <c r="E25" s="884">
        <v>267863</v>
      </c>
      <c r="F25" s="884"/>
      <c r="G25" s="884">
        <v>267863</v>
      </c>
    </row>
    <row r="26" spans="1:7">
      <c r="A26" s="879">
        <v>19</v>
      </c>
      <c r="B26" s="880" t="s">
        <v>319</v>
      </c>
      <c r="C26" s="881"/>
      <c r="D26" s="881"/>
      <c r="E26" s="881">
        <v>473902</v>
      </c>
      <c r="F26" s="881"/>
      <c r="G26" s="881">
        <v>473902</v>
      </c>
    </row>
    <row r="27" spans="1:7">
      <c r="A27" s="882">
        <v>20</v>
      </c>
      <c r="B27" s="883" t="s">
        <v>258</v>
      </c>
      <c r="C27" s="884"/>
      <c r="D27" s="884"/>
      <c r="E27" s="884">
        <v>16375</v>
      </c>
      <c r="F27" s="884"/>
      <c r="G27" s="884">
        <v>16375</v>
      </c>
    </row>
    <row r="28" spans="1:7">
      <c r="A28" s="879">
        <v>21</v>
      </c>
      <c r="B28" s="880" t="s">
        <v>260</v>
      </c>
      <c r="C28" s="881">
        <v>3196737</v>
      </c>
      <c r="D28" s="881">
        <v>597044</v>
      </c>
      <c r="E28" s="881">
        <v>165501</v>
      </c>
      <c r="F28" s="881">
        <v>67481</v>
      </c>
      <c r="G28" s="881">
        <v>4026763</v>
      </c>
    </row>
    <row r="29" spans="1:7">
      <c r="A29" s="882">
        <v>22</v>
      </c>
      <c r="B29" s="883" t="s">
        <v>313</v>
      </c>
      <c r="C29" s="884">
        <v>393636</v>
      </c>
      <c r="D29" s="884"/>
      <c r="E29" s="884"/>
      <c r="F29" s="884"/>
      <c r="G29" s="884">
        <v>393636</v>
      </c>
    </row>
    <row r="30" spans="1:7">
      <c r="A30" s="879">
        <v>23</v>
      </c>
      <c r="B30" s="880" t="s">
        <v>336</v>
      </c>
      <c r="C30" s="881"/>
      <c r="D30" s="881"/>
      <c r="E30" s="881">
        <v>1139017</v>
      </c>
      <c r="F30" s="881">
        <v>4623</v>
      </c>
      <c r="G30" s="881">
        <v>1143640</v>
      </c>
    </row>
    <row r="31" spans="1:7">
      <c r="A31" s="882">
        <v>24</v>
      </c>
      <c r="B31" s="883" t="s">
        <v>337</v>
      </c>
      <c r="C31" s="884"/>
      <c r="D31" s="884"/>
      <c r="E31" s="884">
        <v>10212</v>
      </c>
      <c r="F31" s="884">
        <v>49475</v>
      </c>
      <c r="G31" s="884">
        <v>59687</v>
      </c>
    </row>
    <row r="32" spans="1:7">
      <c r="A32" s="879">
        <v>25</v>
      </c>
      <c r="B32" s="880" t="s">
        <v>240</v>
      </c>
      <c r="C32" s="881"/>
      <c r="D32" s="881"/>
      <c r="E32" s="881">
        <v>1185118</v>
      </c>
      <c r="F32" s="881"/>
      <c r="G32" s="881">
        <v>1185118</v>
      </c>
    </row>
    <row r="33" spans="1:7">
      <c r="A33" s="882">
        <v>26</v>
      </c>
      <c r="B33" s="883" t="s">
        <v>338</v>
      </c>
      <c r="C33" s="884"/>
      <c r="D33" s="884"/>
      <c r="E33" s="884">
        <v>69975</v>
      </c>
      <c r="F33" s="884"/>
      <c r="G33" s="884">
        <v>69975</v>
      </c>
    </row>
    <row r="34" spans="1:7">
      <c r="A34" s="879">
        <v>27</v>
      </c>
      <c r="B34" s="880" t="s">
        <v>340</v>
      </c>
      <c r="C34" s="881">
        <v>864569</v>
      </c>
      <c r="D34" s="881"/>
      <c r="E34" s="881">
        <v>563262</v>
      </c>
      <c r="F34" s="881"/>
      <c r="G34" s="881">
        <v>1427831</v>
      </c>
    </row>
    <row r="35" spans="1:7">
      <c r="A35" s="882">
        <v>28</v>
      </c>
      <c r="B35" s="883" t="s">
        <v>341</v>
      </c>
      <c r="C35" s="884">
        <v>74911</v>
      </c>
      <c r="D35" s="884"/>
      <c r="E35" s="884">
        <v>435649</v>
      </c>
      <c r="F35" s="884"/>
      <c r="G35" s="884">
        <v>510560</v>
      </c>
    </row>
    <row r="36" spans="1:7">
      <c r="A36" s="890"/>
      <c r="B36" s="890" t="s">
        <v>262</v>
      </c>
      <c r="C36" s="891">
        <v>9414466</v>
      </c>
      <c r="D36" s="891">
        <v>597044</v>
      </c>
      <c r="E36" s="891">
        <v>17329551</v>
      </c>
      <c r="F36" s="891">
        <v>1063722</v>
      </c>
      <c r="G36" s="891">
        <v>28404783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Лист156"/>
  <dimension ref="A1:I34"/>
  <sheetViews>
    <sheetView topLeftCell="A2" workbookViewId="0">
      <selection activeCell="G34" sqref="G34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347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4237095</v>
      </c>
      <c r="D8" s="905"/>
      <c r="E8" s="905">
        <v>5318957</v>
      </c>
      <c r="F8" s="905">
        <v>267493</v>
      </c>
      <c r="G8" s="881">
        <v>9823545</v>
      </c>
    </row>
    <row r="9" spans="1:9">
      <c r="A9" s="882">
        <v>2</v>
      </c>
      <c r="B9" s="883" t="s">
        <v>331</v>
      </c>
      <c r="C9" s="884"/>
      <c r="D9" s="884"/>
      <c r="E9" s="884">
        <v>231310</v>
      </c>
      <c r="F9" s="884">
        <v>7286</v>
      </c>
      <c r="G9" s="884">
        <v>238596</v>
      </c>
    </row>
    <row r="10" spans="1:9">
      <c r="A10" s="879">
        <v>3</v>
      </c>
      <c r="B10" s="880" t="s">
        <v>332</v>
      </c>
      <c r="C10" s="881">
        <v>1930</v>
      </c>
      <c r="D10" s="881"/>
      <c r="E10" s="881">
        <v>86840</v>
      </c>
      <c r="F10" s="881">
        <v>6913</v>
      </c>
      <c r="G10" s="881">
        <v>95683</v>
      </c>
    </row>
    <row r="11" spans="1:9">
      <c r="A11" s="882">
        <v>4</v>
      </c>
      <c r="B11" s="883" t="s">
        <v>236</v>
      </c>
      <c r="C11" s="884"/>
      <c r="D11" s="884"/>
      <c r="E11" s="884">
        <v>52051</v>
      </c>
      <c r="F11" s="884">
        <v>4592</v>
      </c>
      <c r="G11" s="884">
        <v>56643</v>
      </c>
      <c r="I11" s="886"/>
    </row>
    <row r="12" spans="1:9">
      <c r="A12" s="879">
        <v>5</v>
      </c>
      <c r="B12" s="880" t="s">
        <v>237</v>
      </c>
      <c r="C12" s="881">
        <v>924319</v>
      </c>
      <c r="D12" s="881"/>
      <c r="E12" s="881">
        <v>2045711</v>
      </c>
      <c r="F12" s="881">
        <v>112945</v>
      </c>
      <c r="G12" s="881">
        <v>3082975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1816441</v>
      </c>
      <c r="F13" s="884">
        <v>403077</v>
      </c>
      <c r="G13" s="884">
        <v>2219518</v>
      </c>
    </row>
    <row r="14" spans="1:9">
      <c r="A14" s="879">
        <v>7</v>
      </c>
      <c r="B14" s="880" t="s">
        <v>242</v>
      </c>
      <c r="C14" s="881"/>
      <c r="D14" s="881"/>
      <c r="E14" s="881">
        <v>365612</v>
      </c>
      <c r="F14" s="881">
        <v>56910</v>
      </c>
      <c r="G14" s="881">
        <v>422522</v>
      </c>
    </row>
    <row r="15" spans="1:9">
      <c r="A15" s="882">
        <v>8</v>
      </c>
      <c r="B15" s="883" t="s">
        <v>304</v>
      </c>
      <c r="C15" s="884"/>
      <c r="D15" s="884"/>
      <c r="E15" s="884">
        <v>6067</v>
      </c>
      <c r="F15" s="884"/>
      <c r="G15" s="884">
        <v>6067</v>
      </c>
    </row>
    <row r="16" spans="1:9">
      <c r="A16" s="879">
        <v>9</v>
      </c>
      <c r="B16" s="880" t="s">
        <v>243</v>
      </c>
      <c r="C16" s="881"/>
      <c r="D16" s="881"/>
      <c r="E16" s="881">
        <v>47265</v>
      </c>
      <c r="F16" s="881">
        <v>5124</v>
      </c>
      <c r="G16" s="881">
        <v>52389</v>
      </c>
    </row>
    <row r="17" spans="1:7">
      <c r="A17" s="882">
        <v>10</v>
      </c>
      <c r="B17" s="883" t="s">
        <v>317</v>
      </c>
      <c r="C17" s="884"/>
      <c r="D17" s="884"/>
      <c r="E17" s="884">
        <v>1249096</v>
      </c>
      <c r="F17" s="884">
        <v>9357</v>
      </c>
      <c r="G17" s="884">
        <v>1258453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3120</v>
      </c>
      <c r="G18" s="881">
        <v>3120</v>
      </c>
    </row>
    <row r="19" spans="1:7">
      <c r="A19" s="882">
        <v>12</v>
      </c>
      <c r="B19" s="883" t="s">
        <v>245</v>
      </c>
      <c r="C19" s="884"/>
      <c r="D19" s="884"/>
      <c r="E19" s="884">
        <v>24673</v>
      </c>
      <c r="F19" s="884"/>
      <c r="G19" s="884">
        <v>24673</v>
      </c>
    </row>
    <row r="20" spans="1:7">
      <c r="A20" s="879">
        <v>13</v>
      </c>
      <c r="B20" s="880" t="s">
        <v>252</v>
      </c>
      <c r="C20" s="881"/>
      <c r="D20" s="881"/>
      <c r="E20" s="881">
        <v>816225</v>
      </c>
      <c r="F20" s="881">
        <v>6780</v>
      </c>
      <c r="G20" s="881">
        <v>823005</v>
      </c>
    </row>
    <row r="21" spans="1:7">
      <c r="A21" s="882">
        <v>14</v>
      </c>
      <c r="B21" s="883" t="s">
        <v>278</v>
      </c>
      <c r="C21" s="884"/>
      <c r="D21" s="884"/>
      <c r="E21" s="884">
        <v>889278</v>
      </c>
      <c r="F21" s="884">
        <v>127157</v>
      </c>
      <c r="G21" s="884">
        <v>1016435</v>
      </c>
    </row>
    <row r="22" spans="1:7">
      <c r="A22" s="879">
        <v>15</v>
      </c>
      <c r="B22" s="880" t="s">
        <v>254</v>
      </c>
      <c r="C22" s="881"/>
      <c r="D22" s="881"/>
      <c r="E22" s="881">
        <v>182984</v>
      </c>
      <c r="F22" s="881">
        <v>45437</v>
      </c>
      <c r="G22" s="881">
        <v>228421</v>
      </c>
    </row>
    <row r="23" spans="1:7">
      <c r="A23" s="882">
        <v>16</v>
      </c>
      <c r="B23" s="883" t="s">
        <v>257</v>
      </c>
      <c r="C23" s="884"/>
      <c r="D23" s="884"/>
      <c r="E23" s="884">
        <v>267324</v>
      </c>
      <c r="F23" s="884"/>
      <c r="G23" s="884">
        <v>267324</v>
      </c>
    </row>
    <row r="24" spans="1:7">
      <c r="A24" s="879">
        <v>17</v>
      </c>
      <c r="B24" s="880" t="s">
        <v>319</v>
      </c>
      <c r="C24" s="881"/>
      <c r="D24" s="881"/>
      <c r="E24" s="881">
        <v>452408</v>
      </c>
      <c r="F24" s="881"/>
      <c r="G24" s="881">
        <v>452408</v>
      </c>
    </row>
    <row r="25" spans="1:7">
      <c r="A25" s="882">
        <v>18</v>
      </c>
      <c r="B25" s="883" t="s">
        <v>258</v>
      </c>
      <c r="C25" s="884"/>
      <c r="D25" s="884"/>
      <c r="E25" s="884">
        <v>18422</v>
      </c>
      <c r="F25" s="884"/>
      <c r="G25" s="884">
        <v>18422</v>
      </c>
    </row>
    <row r="26" spans="1:7">
      <c r="A26" s="879">
        <v>19</v>
      </c>
      <c r="B26" s="880" t="s">
        <v>260</v>
      </c>
      <c r="C26" s="881">
        <v>3143427</v>
      </c>
      <c r="D26" s="881">
        <v>605786</v>
      </c>
      <c r="E26" s="881">
        <v>78386</v>
      </c>
      <c r="F26" s="881">
        <v>81795</v>
      </c>
      <c r="G26" s="881">
        <v>3909394</v>
      </c>
    </row>
    <row r="27" spans="1:7">
      <c r="A27" s="882">
        <v>20</v>
      </c>
      <c r="B27" s="883" t="s">
        <v>313</v>
      </c>
      <c r="C27" s="884">
        <v>382345</v>
      </c>
      <c r="D27" s="884"/>
      <c r="E27" s="884"/>
      <c r="F27" s="884"/>
      <c r="G27" s="884">
        <v>382345</v>
      </c>
    </row>
    <row r="28" spans="1:7">
      <c r="A28" s="879">
        <v>21</v>
      </c>
      <c r="B28" s="880" t="s">
        <v>336</v>
      </c>
      <c r="C28" s="881"/>
      <c r="D28" s="881"/>
      <c r="E28" s="881">
        <v>1176173</v>
      </c>
      <c r="F28" s="881">
        <v>5703</v>
      </c>
      <c r="G28" s="881">
        <v>1181876</v>
      </c>
    </row>
    <row r="29" spans="1:7">
      <c r="A29" s="882">
        <v>22</v>
      </c>
      <c r="B29" s="883" t="s">
        <v>337</v>
      </c>
      <c r="C29" s="884"/>
      <c r="D29" s="884"/>
      <c r="E29" s="884">
        <v>11011</v>
      </c>
      <c r="F29" s="884">
        <v>55715</v>
      </c>
      <c r="G29" s="884">
        <v>66726</v>
      </c>
    </row>
    <row r="30" spans="1:7">
      <c r="A30" s="879">
        <v>23</v>
      </c>
      <c r="B30" s="880" t="s">
        <v>240</v>
      </c>
      <c r="C30" s="881">
        <v>4637</v>
      </c>
      <c r="D30" s="881"/>
      <c r="E30" s="881">
        <v>1145194</v>
      </c>
      <c r="F30" s="881"/>
      <c r="G30" s="881">
        <v>1149831</v>
      </c>
    </row>
    <row r="31" spans="1:7">
      <c r="A31" s="882">
        <v>24</v>
      </c>
      <c r="B31" s="883" t="s">
        <v>338</v>
      </c>
      <c r="C31" s="884"/>
      <c r="D31" s="884"/>
      <c r="E31" s="884">
        <v>67606</v>
      </c>
      <c r="F31" s="884"/>
      <c r="G31" s="884">
        <v>67606</v>
      </c>
    </row>
    <row r="32" spans="1:7">
      <c r="A32" s="879">
        <v>25</v>
      </c>
      <c r="B32" s="880" t="s">
        <v>340</v>
      </c>
      <c r="C32" s="881">
        <v>859845</v>
      </c>
      <c r="D32" s="881"/>
      <c r="E32" s="881">
        <v>567604</v>
      </c>
      <c r="F32" s="881"/>
      <c r="G32" s="881">
        <v>1427449</v>
      </c>
    </row>
    <row r="33" spans="1:7">
      <c r="A33" s="882">
        <v>26</v>
      </c>
      <c r="B33" s="883" t="s">
        <v>341</v>
      </c>
      <c r="C33" s="884">
        <v>78589</v>
      </c>
      <c r="D33" s="884"/>
      <c r="E33" s="884">
        <v>397940</v>
      </c>
      <c r="F33" s="884"/>
      <c r="G33" s="884">
        <v>476529</v>
      </c>
    </row>
    <row r="34" spans="1:7">
      <c r="A34" s="911"/>
      <c r="B34" s="912" t="s">
        <v>262</v>
      </c>
      <c r="C34" s="890">
        <v>9632187</v>
      </c>
      <c r="D34" s="890">
        <v>605786</v>
      </c>
      <c r="E34" s="890">
        <v>17314578</v>
      </c>
      <c r="F34" s="890">
        <v>1199404</v>
      </c>
      <c r="G34" s="890">
        <v>28751955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Лист157"/>
  <dimension ref="A1:I35"/>
  <sheetViews>
    <sheetView topLeftCell="A2" workbookViewId="0">
      <selection activeCell="B3" sqref="B3:F3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348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4029181</v>
      </c>
      <c r="D8" s="905"/>
      <c r="E8" s="905">
        <v>5066076</v>
      </c>
      <c r="F8" s="905">
        <v>275157</v>
      </c>
      <c r="G8" s="881">
        <v>9370414</v>
      </c>
    </row>
    <row r="9" spans="1:9">
      <c r="A9" s="882">
        <v>2</v>
      </c>
      <c r="B9" s="883" t="s">
        <v>331</v>
      </c>
      <c r="C9" s="884"/>
      <c r="D9" s="884"/>
      <c r="E9" s="884">
        <v>238452</v>
      </c>
      <c r="F9" s="884">
        <v>4140</v>
      </c>
      <c r="G9" s="884">
        <v>242592</v>
      </c>
    </row>
    <row r="10" spans="1:9">
      <c r="A10" s="879">
        <v>3</v>
      </c>
      <c r="B10" s="880" t="s">
        <v>332</v>
      </c>
      <c r="C10" s="881">
        <v>2415</v>
      </c>
      <c r="D10" s="881"/>
      <c r="E10" s="881">
        <v>82200</v>
      </c>
      <c r="F10" s="881">
        <v>6347</v>
      </c>
      <c r="G10" s="881">
        <v>90962</v>
      </c>
    </row>
    <row r="11" spans="1:9">
      <c r="A11" s="882">
        <v>4</v>
      </c>
      <c r="B11" s="883" t="s">
        <v>236</v>
      </c>
      <c r="C11" s="884"/>
      <c r="D11" s="884"/>
      <c r="E11" s="884">
        <v>46677</v>
      </c>
      <c r="F11" s="884">
        <v>4882</v>
      </c>
      <c r="G11" s="884">
        <v>51559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155320</v>
      </c>
      <c r="F12" s="881">
        <v>61914</v>
      </c>
      <c r="G12" s="881">
        <v>217234</v>
      </c>
      <c r="I12" s="886"/>
    </row>
    <row r="13" spans="1:9">
      <c r="A13" s="882">
        <v>6</v>
      </c>
      <c r="B13" s="883" t="s">
        <v>237</v>
      </c>
      <c r="C13" s="884">
        <v>1035912</v>
      </c>
      <c r="D13" s="884"/>
      <c r="E13" s="884">
        <v>1924798</v>
      </c>
      <c r="F13" s="884">
        <v>95469</v>
      </c>
      <c r="G13" s="884">
        <v>3056179</v>
      </c>
    </row>
    <row r="14" spans="1:9">
      <c r="A14" s="879">
        <v>7</v>
      </c>
      <c r="B14" s="880" t="s">
        <v>239</v>
      </c>
      <c r="C14" s="881"/>
      <c r="D14" s="881"/>
      <c r="E14" s="881">
        <v>1692032</v>
      </c>
      <c r="F14" s="881">
        <v>370250</v>
      </c>
      <c r="G14" s="881">
        <v>2062282</v>
      </c>
    </row>
    <row r="15" spans="1:9">
      <c r="A15" s="882">
        <v>8</v>
      </c>
      <c r="B15" s="883" t="s">
        <v>242</v>
      </c>
      <c r="C15" s="884"/>
      <c r="D15" s="884"/>
      <c r="E15" s="884">
        <v>358196</v>
      </c>
      <c r="F15" s="884">
        <v>44139</v>
      </c>
      <c r="G15" s="884">
        <v>402335</v>
      </c>
    </row>
    <row r="16" spans="1:9">
      <c r="A16" s="879">
        <v>9</v>
      </c>
      <c r="B16" s="880" t="s">
        <v>304</v>
      </c>
      <c r="C16" s="881"/>
      <c r="D16" s="881"/>
      <c r="E16" s="881">
        <v>8507</v>
      </c>
      <c r="F16" s="881"/>
      <c r="G16" s="881">
        <v>8507</v>
      </c>
    </row>
    <row r="17" spans="1:7">
      <c r="A17" s="882">
        <v>10</v>
      </c>
      <c r="B17" s="883" t="s">
        <v>243</v>
      </c>
      <c r="C17" s="884"/>
      <c r="D17" s="884"/>
      <c r="E17" s="884">
        <v>4080</v>
      </c>
      <c r="F17" s="884">
        <v>4127</v>
      </c>
      <c r="G17" s="884">
        <v>8207</v>
      </c>
    </row>
    <row r="18" spans="1:7">
      <c r="A18" s="879">
        <v>11</v>
      </c>
      <c r="B18" s="880" t="s">
        <v>317</v>
      </c>
      <c r="C18" s="881"/>
      <c r="D18" s="881"/>
      <c r="E18" s="881">
        <v>524790</v>
      </c>
      <c r="F18" s="881">
        <v>7515</v>
      </c>
      <c r="G18" s="881">
        <v>532305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4200</v>
      </c>
      <c r="G19" s="884">
        <v>4200</v>
      </c>
    </row>
    <row r="20" spans="1:7">
      <c r="A20" s="879">
        <v>13</v>
      </c>
      <c r="B20" s="880" t="s">
        <v>245</v>
      </c>
      <c r="C20" s="881"/>
      <c r="D20" s="881"/>
      <c r="E20" s="881">
        <v>18148</v>
      </c>
      <c r="F20" s="881"/>
      <c r="G20" s="881">
        <v>18148</v>
      </c>
    </row>
    <row r="21" spans="1:7">
      <c r="A21" s="882">
        <v>14</v>
      </c>
      <c r="B21" s="883" t="s">
        <v>252</v>
      </c>
      <c r="C21" s="884"/>
      <c r="D21" s="884"/>
      <c r="E21" s="884">
        <v>585206</v>
      </c>
      <c r="F21" s="884">
        <v>7426</v>
      </c>
      <c r="G21" s="884">
        <v>592632</v>
      </c>
    </row>
    <row r="22" spans="1:7">
      <c r="A22" s="879">
        <v>15</v>
      </c>
      <c r="B22" s="880" t="s">
        <v>278</v>
      </c>
      <c r="C22" s="881"/>
      <c r="D22" s="881"/>
      <c r="E22" s="881">
        <v>888034</v>
      </c>
      <c r="F22" s="881">
        <v>108793</v>
      </c>
      <c r="G22" s="881">
        <v>996827</v>
      </c>
    </row>
    <row r="23" spans="1:7">
      <c r="A23" s="882">
        <v>16</v>
      </c>
      <c r="B23" s="883" t="s">
        <v>254</v>
      </c>
      <c r="C23" s="884"/>
      <c r="D23" s="884"/>
      <c r="E23" s="884">
        <v>157174</v>
      </c>
      <c r="F23" s="884">
        <v>37679</v>
      </c>
      <c r="G23" s="884">
        <v>194853</v>
      </c>
    </row>
    <row r="24" spans="1:7">
      <c r="A24" s="879">
        <v>17</v>
      </c>
      <c r="B24" s="880" t="s">
        <v>257</v>
      </c>
      <c r="C24" s="881"/>
      <c r="D24" s="881"/>
      <c r="E24" s="881">
        <v>208896</v>
      </c>
      <c r="F24" s="881"/>
      <c r="G24" s="881">
        <v>208896</v>
      </c>
    </row>
    <row r="25" spans="1:7">
      <c r="A25" s="882">
        <v>18</v>
      </c>
      <c r="B25" s="883" t="s">
        <v>319</v>
      </c>
      <c r="C25" s="884"/>
      <c r="D25" s="884"/>
      <c r="E25" s="884">
        <v>351579</v>
      </c>
      <c r="F25" s="884"/>
      <c r="G25" s="884">
        <v>351579</v>
      </c>
    </row>
    <row r="26" spans="1:7">
      <c r="A26" s="879">
        <v>19</v>
      </c>
      <c r="B26" s="880" t="s">
        <v>258</v>
      </c>
      <c r="C26" s="881"/>
      <c r="D26" s="881"/>
      <c r="E26" s="881">
        <v>10579</v>
      </c>
      <c r="F26" s="881"/>
      <c r="G26" s="881">
        <v>10579</v>
      </c>
    </row>
    <row r="27" spans="1:7">
      <c r="A27" s="882">
        <v>20</v>
      </c>
      <c r="B27" s="883" t="s">
        <v>260</v>
      </c>
      <c r="C27" s="884">
        <v>2510595</v>
      </c>
      <c r="D27" s="884">
        <v>608299</v>
      </c>
      <c r="E27" s="884">
        <v>56557</v>
      </c>
      <c r="F27" s="884">
        <v>105957</v>
      </c>
      <c r="G27" s="884">
        <v>3281408</v>
      </c>
    </row>
    <row r="28" spans="1:7">
      <c r="A28" s="879">
        <v>21</v>
      </c>
      <c r="B28" s="880" t="s">
        <v>313</v>
      </c>
      <c r="C28" s="881">
        <v>280694</v>
      </c>
      <c r="D28" s="881"/>
      <c r="E28" s="881"/>
      <c r="F28" s="881"/>
      <c r="G28" s="881">
        <v>280694</v>
      </c>
    </row>
    <row r="29" spans="1:7">
      <c r="A29" s="882">
        <v>22</v>
      </c>
      <c r="B29" s="883" t="s">
        <v>336</v>
      </c>
      <c r="C29" s="884"/>
      <c r="D29" s="884"/>
      <c r="E29" s="884">
        <v>1199284</v>
      </c>
      <c r="F29" s="884">
        <v>3565</v>
      </c>
      <c r="G29" s="884">
        <v>1202849</v>
      </c>
    </row>
    <row r="30" spans="1:7">
      <c r="A30" s="879">
        <v>23</v>
      </c>
      <c r="B30" s="880" t="s">
        <v>337</v>
      </c>
      <c r="C30" s="881"/>
      <c r="D30" s="881"/>
      <c r="E30" s="881">
        <v>14617</v>
      </c>
      <c r="F30" s="881">
        <v>34857</v>
      </c>
      <c r="G30" s="881">
        <v>49474</v>
      </c>
    </row>
    <row r="31" spans="1:7">
      <c r="A31" s="882">
        <v>24</v>
      </c>
      <c r="B31" s="883" t="s">
        <v>240</v>
      </c>
      <c r="C31" s="884"/>
      <c r="D31" s="884"/>
      <c r="E31" s="884">
        <v>1072704</v>
      </c>
      <c r="F31" s="884"/>
      <c r="G31" s="884">
        <v>1072704</v>
      </c>
    </row>
    <row r="32" spans="1:7">
      <c r="A32" s="879">
        <v>25</v>
      </c>
      <c r="B32" s="880" t="s">
        <v>338</v>
      </c>
      <c r="C32" s="881"/>
      <c r="D32" s="881"/>
      <c r="E32" s="881">
        <v>56860</v>
      </c>
      <c r="F32" s="881"/>
      <c r="G32" s="881">
        <v>56860</v>
      </c>
    </row>
    <row r="33" spans="1:7">
      <c r="A33" s="882">
        <v>26</v>
      </c>
      <c r="B33" s="883" t="s">
        <v>340</v>
      </c>
      <c r="C33" s="884">
        <v>856628</v>
      </c>
      <c r="D33" s="884"/>
      <c r="E33" s="884">
        <v>507785</v>
      </c>
      <c r="F33" s="884"/>
      <c r="G33" s="884">
        <v>1364413</v>
      </c>
    </row>
    <row r="34" spans="1:7">
      <c r="A34" s="879">
        <v>27</v>
      </c>
      <c r="B34" s="895" t="s">
        <v>341</v>
      </c>
      <c r="C34" s="896">
        <v>77297</v>
      </c>
      <c r="D34" s="896"/>
      <c r="E34" s="896">
        <v>275483</v>
      </c>
      <c r="F34" s="896"/>
      <c r="G34" s="896">
        <v>352780</v>
      </c>
    </row>
    <row r="35" spans="1:7">
      <c r="A35" s="913"/>
      <c r="B35" s="913" t="s">
        <v>262</v>
      </c>
      <c r="C35" s="913">
        <v>8792722</v>
      </c>
      <c r="D35" s="913">
        <v>608299</v>
      </c>
      <c r="E35" s="913">
        <v>15504034</v>
      </c>
      <c r="F35" s="913">
        <v>1176417</v>
      </c>
      <c r="G35" s="913">
        <v>26081472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4518A-EEF9-41C8-B3DC-D5DB67D86C34}">
  <dimension ref="A1:I35"/>
  <sheetViews>
    <sheetView workbookViewId="0">
      <selection activeCell="G25" sqref="G25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350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4257062</v>
      </c>
      <c r="D8" s="905"/>
      <c r="E8" s="905">
        <v>5458116</v>
      </c>
      <c r="F8" s="905">
        <v>348678</v>
      </c>
      <c r="G8" s="881">
        <v>10063856</v>
      </c>
    </row>
    <row r="9" spans="1:9">
      <c r="A9" s="882">
        <v>2</v>
      </c>
      <c r="B9" s="883" t="s">
        <v>331</v>
      </c>
      <c r="C9" s="884"/>
      <c r="D9" s="884"/>
      <c r="E9" s="884">
        <v>405634</v>
      </c>
      <c r="F9" s="884">
        <v>6705</v>
      </c>
      <c r="G9" s="884">
        <v>412339</v>
      </c>
    </row>
    <row r="10" spans="1:9">
      <c r="A10" s="879">
        <v>3</v>
      </c>
      <c r="B10" s="880" t="s">
        <v>332</v>
      </c>
      <c r="C10" s="881">
        <v>4491</v>
      </c>
      <c r="D10" s="881"/>
      <c r="E10" s="881">
        <v>90200</v>
      </c>
      <c r="F10" s="881">
        <v>6445</v>
      </c>
      <c r="G10" s="881">
        <v>101136</v>
      </c>
    </row>
    <row r="11" spans="1:9">
      <c r="A11" s="882">
        <v>4</v>
      </c>
      <c r="B11" s="883" t="s">
        <v>236</v>
      </c>
      <c r="C11" s="884"/>
      <c r="D11" s="884"/>
      <c r="E11" s="884">
        <v>48511</v>
      </c>
      <c r="F11" s="884">
        <v>4523</v>
      </c>
      <c r="G11" s="884">
        <v>53034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177060</v>
      </c>
      <c r="F12" s="881">
        <v>73603</v>
      </c>
      <c r="G12" s="881">
        <v>250663</v>
      </c>
      <c r="I12" s="886"/>
    </row>
    <row r="13" spans="1:9">
      <c r="A13" s="882">
        <v>6</v>
      </c>
      <c r="B13" s="883" t="s">
        <v>237</v>
      </c>
      <c r="C13" s="884">
        <v>1377130</v>
      </c>
      <c r="D13" s="884"/>
      <c r="E13" s="884">
        <v>2371164</v>
      </c>
      <c r="F13" s="884">
        <v>86894</v>
      </c>
      <c r="G13" s="884">
        <v>3835188</v>
      </c>
    </row>
    <row r="14" spans="1:9">
      <c r="A14" s="879">
        <v>7</v>
      </c>
      <c r="B14" s="880" t="s">
        <v>239</v>
      </c>
      <c r="C14" s="881"/>
      <c r="D14" s="881"/>
      <c r="E14" s="881">
        <v>1807860</v>
      </c>
      <c r="F14" s="881">
        <v>394614</v>
      </c>
      <c r="G14" s="881">
        <v>2202474</v>
      </c>
    </row>
    <row r="15" spans="1:9">
      <c r="A15" s="882">
        <v>8</v>
      </c>
      <c r="B15" s="883" t="s">
        <v>242</v>
      </c>
      <c r="C15" s="884"/>
      <c r="D15" s="884"/>
      <c r="E15" s="884">
        <v>411298</v>
      </c>
      <c r="F15" s="884">
        <v>35972</v>
      </c>
      <c r="G15" s="884">
        <v>447270</v>
      </c>
    </row>
    <row r="16" spans="1:9">
      <c r="A16" s="879">
        <v>9</v>
      </c>
      <c r="B16" s="880" t="s">
        <v>304</v>
      </c>
      <c r="C16" s="881"/>
      <c r="D16" s="881"/>
      <c r="E16" s="881">
        <v>8756</v>
      </c>
      <c r="F16" s="881"/>
      <c r="G16" s="881">
        <v>8756</v>
      </c>
    </row>
    <row r="17" spans="1:7">
      <c r="A17" s="882">
        <v>10</v>
      </c>
      <c r="B17" s="883" t="s">
        <v>243</v>
      </c>
      <c r="C17" s="884"/>
      <c r="D17" s="884"/>
      <c r="E17" s="884">
        <v>5235</v>
      </c>
      <c r="F17" s="884">
        <v>6416</v>
      </c>
      <c r="G17" s="884">
        <v>11651</v>
      </c>
    </row>
    <row r="18" spans="1:7">
      <c r="A18" s="879">
        <v>11</v>
      </c>
      <c r="B18" s="880" t="s">
        <v>317</v>
      </c>
      <c r="C18" s="881"/>
      <c r="D18" s="881"/>
      <c r="E18" s="881">
        <v>590533</v>
      </c>
      <c r="F18" s="881">
        <v>5948</v>
      </c>
      <c r="G18" s="881">
        <v>596481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4680</v>
      </c>
      <c r="G19" s="884">
        <v>4680</v>
      </c>
    </row>
    <row r="20" spans="1:7">
      <c r="A20" s="879">
        <v>13</v>
      </c>
      <c r="B20" s="880" t="s">
        <v>245</v>
      </c>
      <c r="C20" s="881"/>
      <c r="D20" s="881"/>
      <c r="E20" s="881">
        <v>19341</v>
      </c>
      <c r="F20" s="881"/>
      <c r="G20" s="881">
        <v>19341</v>
      </c>
    </row>
    <row r="21" spans="1:7">
      <c r="A21" s="882">
        <v>14</v>
      </c>
      <c r="B21" s="883" t="s">
        <v>252</v>
      </c>
      <c r="C21" s="884"/>
      <c r="D21" s="884"/>
      <c r="E21" s="884">
        <v>607761</v>
      </c>
      <c r="F21" s="884">
        <v>9133</v>
      </c>
      <c r="G21" s="884">
        <v>616894</v>
      </c>
    </row>
    <row r="22" spans="1:7">
      <c r="A22" s="879">
        <v>15</v>
      </c>
      <c r="B22" s="880" t="s">
        <v>278</v>
      </c>
      <c r="C22" s="881"/>
      <c r="D22" s="881"/>
      <c r="E22" s="881">
        <v>1374064</v>
      </c>
      <c r="F22" s="881">
        <v>118923</v>
      </c>
      <c r="G22" s="881">
        <v>1492987</v>
      </c>
    </row>
    <row r="23" spans="1:7">
      <c r="A23" s="882">
        <v>16</v>
      </c>
      <c r="B23" s="883" t="s">
        <v>254</v>
      </c>
      <c r="C23" s="884"/>
      <c r="D23" s="884"/>
      <c r="E23" s="884">
        <v>193510</v>
      </c>
      <c r="F23" s="884">
        <v>40646</v>
      </c>
      <c r="G23" s="884">
        <v>234156</v>
      </c>
    </row>
    <row r="24" spans="1:7">
      <c r="A24" s="879">
        <v>17</v>
      </c>
      <c r="B24" s="880" t="s">
        <v>257</v>
      </c>
      <c r="C24" s="881"/>
      <c r="D24" s="881"/>
      <c r="E24" s="881">
        <v>287042</v>
      </c>
      <c r="F24" s="881"/>
      <c r="G24" s="881">
        <v>287042</v>
      </c>
    </row>
    <row r="25" spans="1:7">
      <c r="A25" s="882">
        <v>18</v>
      </c>
      <c r="B25" s="883" t="s">
        <v>319</v>
      </c>
      <c r="C25" s="884"/>
      <c r="D25" s="884"/>
      <c r="E25" s="884">
        <v>403139</v>
      </c>
      <c r="F25" s="884"/>
      <c r="G25" s="884">
        <v>403139</v>
      </c>
    </row>
    <row r="26" spans="1:7">
      <c r="A26" s="879">
        <v>19</v>
      </c>
      <c r="B26" s="880" t="s">
        <v>258</v>
      </c>
      <c r="C26" s="881"/>
      <c r="D26" s="881"/>
      <c r="E26" s="881">
        <v>10724</v>
      </c>
      <c r="F26" s="881"/>
      <c r="G26" s="881">
        <v>10724</v>
      </c>
    </row>
    <row r="27" spans="1:7">
      <c r="A27" s="882">
        <v>20</v>
      </c>
      <c r="B27" s="883" t="s">
        <v>260</v>
      </c>
      <c r="C27" s="884">
        <v>2764673</v>
      </c>
      <c r="D27" s="884">
        <v>676121</v>
      </c>
      <c r="E27" s="884">
        <v>82883</v>
      </c>
      <c r="F27" s="884">
        <v>108586</v>
      </c>
      <c r="G27" s="884">
        <v>3632263</v>
      </c>
    </row>
    <row r="28" spans="1:7">
      <c r="A28" s="879">
        <v>21</v>
      </c>
      <c r="B28" s="880" t="s">
        <v>313</v>
      </c>
      <c r="C28" s="881">
        <v>258776</v>
      </c>
      <c r="D28" s="881"/>
      <c r="E28" s="881"/>
      <c r="F28" s="881"/>
      <c r="G28" s="881">
        <v>258776</v>
      </c>
    </row>
    <row r="29" spans="1:7">
      <c r="A29" s="882">
        <v>22</v>
      </c>
      <c r="B29" s="883" t="s">
        <v>336</v>
      </c>
      <c r="C29" s="884"/>
      <c r="D29" s="884"/>
      <c r="E29" s="884">
        <v>1389198</v>
      </c>
      <c r="F29" s="884">
        <v>4487</v>
      </c>
      <c r="G29" s="884">
        <v>1393685</v>
      </c>
    </row>
    <row r="30" spans="1:7">
      <c r="A30" s="879">
        <v>23</v>
      </c>
      <c r="B30" s="880" t="s">
        <v>337</v>
      </c>
      <c r="C30" s="881"/>
      <c r="D30" s="881"/>
      <c r="E30" s="881">
        <v>69330</v>
      </c>
      <c r="F30" s="881">
        <v>33705</v>
      </c>
      <c r="G30" s="881">
        <v>103035</v>
      </c>
    </row>
    <row r="31" spans="1:7">
      <c r="A31" s="882">
        <v>24</v>
      </c>
      <c r="B31" s="883" t="s">
        <v>240</v>
      </c>
      <c r="C31" s="884"/>
      <c r="D31" s="884"/>
      <c r="E31" s="884">
        <v>1284250</v>
      </c>
      <c r="F31" s="884"/>
      <c r="G31" s="884">
        <v>1284250</v>
      </c>
    </row>
    <row r="32" spans="1:7">
      <c r="A32" s="879">
        <v>25</v>
      </c>
      <c r="B32" s="880" t="s">
        <v>338</v>
      </c>
      <c r="C32" s="881"/>
      <c r="D32" s="881"/>
      <c r="E32" s="881">
        <v>59383</v>
      </c>
      <c r="F32" s="881"/>
      <c r="G32" s="881">
        <v>59383</v>
      </c>
    </row>
    <row r="33" spans="1:7">
      <c r="A33" s="882">
        <v>26</v>
      </c>
      <c r="B33" s="883" t="s">
        <v>340</v>
      </c>
      <c r="C33" s="884">
        <v>1027055</v>
      </c>
      <c r="D33" s="884"/>
      <c r="E33" s="884">
        <v>646393</v>
      </c>
      <c r="F33" s="884"/>
      <c r="G33" s="884">
        <v>1673448</v>
      </c>
    </row>
    <row r="34" spans="1:7">
      <c r="A34" s="879">
        <v>27</v>
      </c>
      <c r="B34" s="895" t="s">
        <v>341</v>
      </c>
      <c r="C34" s="896">
        <v>93502</v>
      </c>
      <c r="D34" s="896"/>
      <c r="E34" s="896">
        <v>359850</v>
      </c>
      <c r="F34" s="896"/>
      <c r="G34" s="896">
        <v>453352</v>
      </c>
    </row>
    <row r="35" spans="1:7">
      <c r="A35" s="913"/>
      <c r="B35" s="913" t="s">
        <v>262</v>
      </c>
      <c r="C35" s="913">
        <v>9782689</v>
      </c>
      <c r="D35" s="913">
        <v>676121</v>
      </c>
      <c r="E35" s="913">
        <v>18161235</v>
      </c>
      <c r="F35" s="913">
        <v>1289958</v>
      </c>
      <c r="G35" s="913">
        <v>29910003</v>
      </c>
    </row>
  </sheetData>
  <sheetProtection algorithmName="SHA-512" hashValue="JrH/LuHVVxTTptYE7puiBmsrfxFGnsFTadHcb82jCKBPcuR4RPzVpAKNWR3vKFK1VJ5+UD97t4OqgSqoWbhdpw==" saltValue="C+5DChZSw5k3H+mpYUYZs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/>
  <dimension ref="A1:K80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73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1024805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640861</v>
      </c>
      <c r="H10" s="6">
        <v>138918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119284</v>
      </c>
      <c r="F11" s="11">
        <v>0</v>
      </c>
      <c r="G11" s="6">
        <v>236326</v>
      </c>
      <c r="H11" s="6">
        <v>15450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1553121</v>
      </c>
      <c r="F12" s="11">
        <v>0</v>
      </c>
      <c r="G12" s="6">
        <v>907711</v>
      </c>
      <c r="H12" s="6">
        <v>22118</v>
      </c>
    </row>
    <row r="13" spans="1:11" ht="39">
      <c r="A13" s="7"/>
      <c r="B13" s="12"/>
      <c r="C13" s="9" t="s">
        <v>16</v>
      </c>
      <c r="D13" s="10" t="s">
        <v>13</v>
      </c>
      <c r="E13" s="6">
        <v>3731283</v>
      </c>
      <c r="F13" s="11">
        <v>0</v>
      </c>
      <c r="G13" s="6">
        <v>5131361</v>
      </c>
      <c r="H13" s="6">
        <v>135415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68429</v>
      </c>
      <c r="F15" s="13">
        <v>0</v>
      </c>
      <c r="G15" s="6">
        <v>84253</v>
      </c>
      <c r="H15" s="6">
        <v>2240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116792</v>
      </c>
      <c r="F16" s="13">
        <v>0</v>
      </c>
      <c r="G16" s="6">
        <v>257553</v>
      </c>
      <c r="H16" s="6">
        <v>4336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68524</v>
      </c>
      <c r="F17" s="13">
        <v>0</v>
      </c>
      <c r="G17" s="6">
        <v>172624</v>
      </c>
      <c r="H17" s="6">
        <v>3179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6682238</v>
      </c>
      <c r="F21" s="469"/>
      <c r="G21" s="20">
        <v>7430689</v>
      </c>
      <c r="H21" s="20">
        <v>321656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14434583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1024805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260005</v>
      </c>
      <c r="H31" s="6">
        <v>129092</v>
      </c>
    </row>
    <row r="32" spans="1:8" ht="39">
      <c r="A32" s="7"/>
      <c r="B32" s="12"/>
      <c r="C32" s="9" t="s">
        <v>45</v>
      </c>
      <c r="D32" s="10" t="s">
        <v>13</v>
      </c>
      <c r="E32" s="6">
        <v>119284</v>
      </c>
      <c r="F32" s="6">
        <v>0</v>
      </c>
      <c r="G32" s="6">
        <v>124992</v>
      </c>
      <c r="H32" s="6">
        <v>15450</v>
      </c>
    </row>
    <row r="33" spans="1:8" ht="39">
      <c r="A33" s="7"/>
      <c r="B33" s="12"/>
      <c r="C33" s="9" t="s">
        <v>46</v>
      </c>
      <c r="D33" s="10" t="s">
        <v>13</v>
      </c>
      <c r="E33" s="6">
        <v>1553121</v>
      </c>
      <c r="F33" s="6">
        <v>0</v>
      </c>
      <c r="G33" s="6">
        <v>631910</v>
      </c>
      <c r="H33" s="6">
        <v>6605</v>
      </c>
    </row>
    <row r="34" spans="1:8" ht="39">
      <c r="A34" s="7"/>
      <c r="B34" s="12"/>
      <c r="C34" s="9" t="s">
        <v>16</v>
      </c>
      <c r="D34" s="10" t="s">
        <v>13</v>
      </c>
      <c r="E34" s="6">
        <v>3469204</v>
      </c>
      <c r="F34" s="6">
        <v>0</v>
      </c>
      <c r="G34" s="6">
        <v>3420502</v>
      </c>
      <c r="H34" s="6">
        <v>92527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68429</v>
      </c>
      <c r="F36" s="6">
        <v>0</v>
      </c>
      <c r="G36" s="6">
        <v>84253</v>
      </c>
      <c r="H36" s="6">
        <v>2240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116792</v>
      </c>
      <c r="F37" s="6">
        <v>0</v>
      </c>
      <c r="G37" s="6">
        <v>257553</v>
      </c>
      <c r="H37" s="6">
        <v>4336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68524</v>
      </c>
      <c r="F38" s="6">
        <v>0</v>
      </c>
      <c r="G38" s="6">
        <v>172624</v>
      </c>
      <c r="H38" s="6">
        <v>3179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6420159</v>
      </c>
      <c r="F40" s="470">
        <v>0</v>
      </c>
      <c r="G40" s="33">
        <v>4951839</v>
      </c>
      <c r="H40" s="33">
        <v>253429</v>
      </c>
    </row>
    <row r="41" spans="1:8">
      <c r="A41" s="35"/>
      <c r="B41" s="36"/>
      <c r="C41" s="36"/>
      <c r="D41" s="37"/>
      <c r="H41" s="471">
        <v>11625427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5"/>
      <c r="C46" s="46" t="s">
        <v>46</v>
      </c>
      <c r="D46" s="47" t="s">
        <v>13</v>
      </c>
      <c r="E46" s="48"/>
      <c r="F46" s="49"/>
      <c r="G46" s="48"/>
      <c r="H46" s="48">
        <v>3455</v>
      </c>
    </row>
    <row r="47" spans="1:8" ht="39">
      <c r="A47" s="7"/>
      <c r="B47" s="12"/>
      <c r="C47" s="9" t="s">
        <v>16</v>
      </c>
      <c r="D47" s="10" t="s">
        <v>13</v>
      </c>
      <c r="E47" s="6">
        <v>262079</v>
      </c>
      <c r="F47" s="11"/>
      <c r="G47" s="6">
        <v>277840</v>
      </c>
      <c r="H47" s="6">
        <v>2736</v>
      </c>
    </row>
    <row r="49" spans="1:8" s="43" customFormat="1">
      <c r="A49" s="43" t="s">
        <v>53</v>
      </c>
    </row>
    <row r="50" spans="1:8" ht="39">
      <c r="A50" s="44"/>
      <c r="B50" s="45"/>
      <c r="C50" s="46" t="s">
        <v>44</v>
      </c>
      <c r="D50" s="47" t="s">
        <v>13</v>
      </c>
      <c r="E50" s="48"/>
      <c r="F50" s="49"/>
      <c r="G50" s="48">
        <v>129092</v>
      </c>
      <c r="H50" s="48">
        <v>9826</v>
      </c>
    </row>
    <row r="51" spans="1:8" ht="39">
      <c r="A51" s="7"/>
      <c r="B51" s="12"/>
      <c r="C51" s="9" t="s">
        <v>46</v>
      </c>
      <c r="D51" s="10" t="s">
        <v>13</v>
      </c>
      <c r="E51" s="6"/>
      <c r="F51" s="11"/>
      <c r="G51" s="6"/>
      <c r="H51" s="6">
        <v>4942</v>
      </c>
    </row>
    <row r="52" spans="1:8" ht="39">
      <c r="A52" s="7"/>
      <c r="B52" s="12"/>
      <c r="C52" s="9" t="s">
        <v>16</v>
      </c>
      <c r="D52" s="10" t="s">
        <v>13</v>
      </c>
      <c r="E52" s="6"/>
      <c r="F52" s="11"/>
      <c r="G52" s="6">
        <v>861549</v>
      </c>
      <c r="H52" s="6">
        <v>9216</v>
      </c>
    </row>
    <row r="54" spans="1:8" s="43" customFormat="1">
      <c r="A54" s="43" t="s">
        <v>54</v>
      </c>
    </row>
    <row r="55" spans="1:8" ht="39">
      <c r="A55" s="44"/>
      <c r="B55" s="45"/>
      <c r="C55" s="46" t="s">
        <v>46</v>
      </c>
      <c r="D55" s="47" t="s">
        <v>13</v>
      </c>
      <c r="E55" s="48"/>
      <c r="F55" s="49"/>
      <c r="G55" s="48">
        <v>152806</v>
      </c>
      <c r="H55" s="48"/>
    </row>
    <row r="56" spans="1:8" ht="39">
      <c r="A56" s="7"/>
      <c r="B56" s="12"/>
      <c r="C56" s="9" t="s">
        <v>16</v>
      </c>
      <c r="D56" s="10" t="s">
        <v>13</v>
      </c>
      <c r="E56" s="6"/>
      <c r="F56" s="11"/>
      <c r="G56" s="6">
        <v>349533</v>
      </c>
      <c r="H56" s="6">
        <v>27796</v>
      </c>
    </row>
    <row r="58" spans="1:8" s="43" customFormat="1">
      <c r="A58" s="43" t="s">
        <v>55</v>
      </c>
    </row>
    <row r="60" spans="1:8" ht="39">
      <c r="A60" s="44"/>
      <c r="B60" s="45"/>
      <c r="C60" s="46" t="s">
        <v>46</v>
      </c>
      <c r="D60" s="47" t="s">
        <v>13</v>
      </c>
      <c r="E60" s="48"/>
      <c r="F60" s="49"/>
      <c r="G60" s="48">
        <v>91819</v>
      </c>
      <c r="H60" s="48"/>
    </row>
    <row r="61" spans="1:8" ht="39">
      <c r="A61" s="44"/>
      <c r="B61" s="45"/>
      <c r="C61" s="46" t="s">
        <v>16</v>
      </c>
      <c r="D61" s="47" t="s">
        <v>13</v>
      </c>
      <c r="E61" s="48"/>
      <c r="F61" s="49"/>
      <c r="G61" s="48">
        <v>113927</v>
      </c>
      <c r="H61" s="48"/>
    </row>
    <row r="62" spans="1:8" s="43" customFormat="1">
      <c r="A62" s="43" t="s">
        <v>56</v>
      </c>
    </row>
    <row r="64" spans="1:8" ht="39">
      <c r="A64" s="44"/>
      <c r="B64" s="45"/>
      <c r="C64" s="9" t="s">
        <v>45</v>
      </c>
      <c r="D64" s="10" t="s">
        <v>13</v>
      </c>
      <c r="E64" s="48"/>
      <c r="F64" s="49"/>
      <c r="G64" s="48">
        <v>0</v>
      </c>
      <c r="H64" s="48">
        <v>7116</v>
      </c>
    </row>
    <row r="65" spans="1:8" ht="39">
      <c r="A65" s="44"/>
      <c r="B65" s="45"/>
      <c r="C65" s="46" t="s">
        <v>16</v>
      </c>
      <c r="D65" s="47" t="s">
        <v>13</v>
      </c>
      <c r="E65" s="48"/>
      <c r="F65" s="49"/>
      <c r="G65" s="48">
        <v>6020</v>
      </c>
      <c r="H65" s="48"/>
    </row>
    <row r="67" spans="1:8" s="43" customFormat="1">
      <c r="A67" s="43" t="s">
        <v>57</v>
      </c>
    </row>
    <row r="69" spans="1:8" ht="39">
      <c r="A69" s="44"/>
      <c r="B69" s="45"/>
      <c r="C69" s="46" t="s">
        <v>44</v>
      </c>
      <c r="D69" s="47" t="s">
        <v>13</v>
      </c>
      <c r="E69" s="48">
        <v>0</v>
      </c>
      <c r="F69" s="49">
        <v>0</v>
      </c>
      <c r="G69" s="48">
        <v>251764</v>
      </c>
      <c r="H69" s="48"/>
    </row>
    <row r="70" spans="1:8" ht="39">
      <c r="A70" s="7"/>
      <c r="B70" s="12"/>
      <c r="C70" s="9" t="s">
        <v>45</v>
      </c>
      <c r="D70" s="10" t="s">
        <v>13</v>
      </c>
      <c r="E70" s="48">
        <v>0</v>
      </c>
      <c r="F70" s="11">
        <v>0</v>
      </c>
      <c r="G70" s="6">
        <v>111334</v>
      </c>
      <c r="H70" s="6"/>
    </row>
    <row r="71" spans="1:8" ht="39">
      <c r="A71" s="7"/>
      <c r="B71" s="12"/>
      <c r="C71" s="9" t="s">
        <v>46</v>
      </c>
      <c r="D71" s="10" t="s">
        <v>13</v>
      </c>
      <c r="E71" s="48">
        <v>0</v>
      </c>
      <c r="F71" s="11">
        <v>0</v>
      </c>
      <c r="G71" s="6">
        <v>31176</v>
      </c>
      <c r="H71" s="6"/>
    </row>
    <row r="73" spans="1:8">
      <c r="A73" s="43" t="s">
        <v>69</v>
      </c>
      <c r="B73" s="43"/>
      <c r="C73" s="43"/>
      <c r="D73" s="43"/>
      <c r="E73" s="43"/>
      <c r="F73" s="43"/>
      <c r="G73" s="43"/>
      <c r="H73" s="43"/>
    </row>
    <row r="75" spans="1:8" ht="39">
      <c r="A75" s="44"/>
      <c r="B75" s="45"/>
      <c r="C75" s="46" t="s">
        <v>16</v>
      </c>
      <c r="D75" s="47" t="s">
        <v>13</v>
      </c>
      <c r="E75" s="48">
        <v>0</v>
      </c>
      <c r="F75" s="49">
        <v>0</v>
      </c>
      <c r="G75" s="48">
        <v>0</v>
      </c>
      <c r="H75" s="48">
        <v>3140</v>
      </c>
    </row>
    <row r="78" spans="1:8">
      <c r="A78" s="43" t="s">
        <v>70</v>
      </c>
      <c r="B78" s="43"/>
      <c r="C78" s="43"/>
      <c r="D78" s="43"/>
      <c r="E78" s="43"/>
      <c r="F78" s="43"/>
      <c r="G78" s="43"/>
      <c r="H78" s="43"/>
    </row>
    <row r="80" spans="1:8" ht="39">
      <c r="A80" s="44"/>
      <c r="B80" s="45"/>
      <c r="C80" s="46" t="s">
        <v>16</v>
      </c>
      <c r="D80" s="47" t="s">
        <v>13</v>
      </c>
      <c r="E80" s="48">
        <v>0</v>
      </c>
      <c r="F80" s="49">
        <v>0</v>
      </c>
      <c r="G80" s="48">
        <v>101990</v>
      </c>
      <c r="H80" s="48">
        <v>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BDE37-E9F3-4686-8512-44D01C2DA1DA}">
  <dimension ref="A1:I35"/>
  <sheetViews>
    <sheetView topLeftCell="A2" workbookViewId="0">
      <selection activeCell="G32" sqref="G32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351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4135008</v>
      </c>
      <c r="D8" s="905"/>
      <c r="E8" s="905">
        <v>5468639</v>
      </c>
      <c r="F8" s="905">
        <v>402685</v>
      </c>
      <c r="G8" s="881">
        <v>10006332</v>
      </c>
    </row>
    <row r="9" spans="1:9">
      <c r="A9" s="882">
        <v>2</v>
      </c>
      <c r="B9" s="883" t="s">
        <v>331</v>
      </c>
      <c r="C9" s="884"/>
      <c r="D9" s="884"/>
      <c r="E9" s="884">
        <v>523281</v>
      </c>
      <c r="F9" s="884">
        <v>8775</v>
      </c>
      <c r="G9" s="884">
        <v>532056</v>
      </c>
    </row>
    <row r="10" spans="1:9">
      <c r="A10" s="879">
        <v>3</v>
      </c>
      <c r="B10" s="880" t="s">
        <v>332</v>
      </c>
      <c r="C10" s="881">
        <v>5364</v>
      </c>
      <c r="D10" s="881"/>
      <c r="E10" s="881">
        <v>90200</v>
      </c>
      <c r="F10" s="881">
        <v>6205</v>
      </c>
      <c r="G10" s="881">
        <v>101769</v>
      </c>
    </row>
    <row r="11" spans="1:9">
      <c r="A11" s="882">
        <v>4</v>
      </c>
      <c r="B11" s="883" t="s">
        <v>236</v>
      </c>
      <c r="C11" s="884"/>
      <c r="D11" s="884"/>
      <c r="E11" s="884">
        <v>47109</v>
      </c>
      <c r="F11" s="884">
        <v>9408</v>
      </c>
      <c r="G11" s="884">
        <v>56517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185200</v>
      </c>
      <c r="F12" s="881">
        <v>77825</v>
      </c>
      <c r="G12" s="881">
        <v>263025</v>
      </c>
      <c r="I12" s="886"/>
    </row>
    <row r="13" spans="1:9">
      <c r="A13" s="882">
        <v>6</v>
      </c>
      <c r="B13" s="883" t="s">
        <v>237</v>
      </c>
      <c r="C13" s="884">
        <v>1326568</v>
      </c>
      <c r="D13" s="884"/>
      <c r="E13" s="884">
        <v>2664573</v>
      </c>
      <c r="F13" s="884">
        <v>87205</v>
      </c>
      <c r="G13" s="884">
        <v>4078346</v>
      </c>
    </row>
    <row r="14" spans="1:9">
      <c r="A14" s="879">
        <v>7</v>
      </c>
      <c r="B14" s="880" t="s">
        <v>239</v>
      </c>
      <c r="C14" s="881"/>
      <c r="D14" s="881"/>
      <c r="E14" s="881">
        <v>1927293</v>
      </c>
      <c r="F14" s="881">
        <v>454687</v>
      </c>
      <c r="G14" s="881">
        <v>2381980</v>
      </c>
    </row>
    <row r="15" spans="1:9">
      <c r="A15" s="882">
        <v>8</v>
      </c>
      <c r="B15" s="883" t="s">
        <v>242</v>
      </c>
      <c r="C15" s="884"/>
      <c r="D15" s="884"/>
      <c r="E15" s="884">
        <v>373038</v>
      </c>
      <c r="F15" s="884">
        <v>47619</v>
      </c>
      <c r="G15" s="884">
        <v>420657</v>
      </c>
    </row>
    <row r="16" spans="1:9">
      <c r="A16" s="879">
        <v>9</v>
      </c>
      <c r="B16" s="880" t="s">
        <v>304</v>
      </c>
      <c r="C16" s="881"/>
      <c r="D16" s="881"/>
      <c r="E16" s="881">
        <v>10606</v>
      </c>
      <c r="F16" s="881"/>
      <c r="G16" s="881">
        <v>10606</v>
      </c>
    </row>
    <row r="17" spans="1:7">
      <c r="A17" s="882">
        <v>10</v>
      </c>
      <c r="B17" s="883" t="s">
        <v>243</v>
      </c>
      <c r="C17" s="884"/>
      <c r="D17" s="884"/>
      <c r="E17" s="884">
        <v>16603</v>
      </c>
      <c r="F17" s="884">
        <v>2113</v>
      </c>
      <c r="G17" s="884">
        <v>18716</v>
      </c>
    </row>
    <row r="18" spans="1:7">
      <c r="A18" s="879">
        <v>11</v>
      </c>
      <c r="B18" s="880" t="s">
        <v>317</v>
      </c>
      <c r="C18" s="881"/>
      <c r="D18" s="881"/>
      <c r="E18" s="881">
        <v>600285</v>
      </c>
      <c r="F18" s="881">
        <v>5506</v>
      </c>
      <c r="G18" s="881">
        <v>605791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6960</v>
      </c>
      <c r="G19" s="884">
        <v>6960</v>
      </c>
    </row>
    <row r="20" spans="1:7">
      <c r="A20" s="879">
        <v>13</v>
      </c>
      <c r="B20" s="880" t="s">
        <v>245</v>
      </c>
      <c r="C20" s="881"/>
      <c r="D20" s="881"/>
      <c r="E20" s="881">
        <v>20021</v>
      </c>
      <c r="F20" s="881"/>
      <c r="G20" s="881">
        <v>20021</v>
      </c>
    </row>
    <row r="21" spans="1:7">
      <c r="A21" s="882">
        <v>14</v>
      </c>
      <c r="B21" s="883" t="s">
        <v>252</v>
      </c>
      <c r="C21" s="884"/>
      <c r="D21" s="884"/>
      <c r="E21" s="884">
        <v>621832</v>
      </c>
      <c r="F21" s="884">
        <v>9330</v>
      </c>
      <c r="G21" s="884">
        <v>631162</v>
      </c>
    </row>
    <row r="22" spans="1:7">
      <c r="A22" s="879">
        <v>15</v>
      </c>
      <c r="B22" s="880" t="s">
        <v>278</v>
      </c>
      <c r="C22" s="881"/>
      <c r="D22" s="881"/>
      <c r="E22" s="881">
        <v>1629350</v>
      </c>
      <c r="F22" s="881">
        <v>102825</v>
      </c>
      <c r="G22" s="881">
        <v>1732175</v>
      </c>
    </row>
    <row r="23" spans="1:7">
      <c r="A23" s="882">
        <v>16</v>
      </c>
      <c r="B23" s="883" t="s">
        <v>254</v>
      </c>
      <c r="C23" s="884"/>
      <c r="D23" s="884"/>
      <c r="E23" s="884">
        <v>225875</v>
      </c>
      <c r="F23" s="884">
        <v>40044</v>
      </c>
      <c r="G23" s="884">
        <v>265919</v>
      </c>
    </row>
    <row r="24" spans="1:7">
      <c r="A24" s="879">
        <v>17</v>
      </c>
      <c r="B24" s="880" t="s">
        <v>257</v>
      </c>
      <c r="C24" s="881"/>
      <c r="D24" s="881"/>
      <c r="E24" s="881">
        <v>321296</v>
      </c>
      <c r="F24" s="881"/>
      <c r="G24" s="881">
        <v>321296</v>
      </c>
    </row>
    <row r="25" spans="1:7">
      <c r="A25" s="882">
        <v>18</v>
      </c>
      <c r="B25" s="883" t="s">
        <v>319</v>
      </c>
      <c r="C25" s="884"/>
      <c r="D25" s="884"/>
      <c r="E25" s="884">
        <v>413878</v>
      </c>
      <c r="F25" s="884"/>
      <c r="G25" s="884">
        <v>413878</v>
      </c>
    </row>
    <row r="26" spans="1:7">
      <c r="A26" s="879">
        <v>19</v>
      </c>
      <c r="B26" s="880" t="s">
        <v>258</v>
      </c>
      <c r="C26" s="881"/>
      <c r="D26" s="881"/>
      <c r="E26" s="881">
        <v>10159</v>
      </c>
      <c r="F26" s="881"/>
      <c r="G26" s="881">
        <v>10159</v>
      </c>
    </row>
    <row r="27" spans="1:7">
      <c r="A27" s="882">
        <v>20</v>
      </c>
      <c r="B27" s="883" t="s">
        <v>260</v>
      </c>
      <c r="C27" s="884">
        <v>3055592</v>
      </c>
      <c r="D27" s="884">
        <v>654391</v>
      </c>
      <c r="E27" s="884">
        <v>93816</v>
      </c>
      <c r="F27" s="884">
        <v>103218</v>
      </c>
      <c r="G27" s="884">
        <v>3907017</v>
      </c>
    </row>
    <row r="28" spans="1:7">
      <c r="A28" s="879">
        <v>21</v>
      </c>
      <c r="B28" s="880" t="s">
        <v>313</v>
      </c>
      <c r="C28" s="881">
        <v>234128</v>
      </c>
      <c r="D28" s="881"/>
      <c r="E28" s="881"/>
      <c r="F28" s="881"/>
      <c r="G28" s="881">
        <v>234128</v>
      </c>
    </row>
    <row r="29" spans="1:7">
      <c r="A29" s="882">
        <v>22</v>
      </c>
      <c r="B29" s="883" t="s">
        <v>336</v>
      </c>
      <c r="C29" s="884"/>
      <c r="D29" s="884"/>
      <c r="E29" s="884">
        <v>1381003</v>
      </c>
      <c r="F29" s="884">
        <v>6830</v>
      </c>
      <c r="G29" s="884">
        <v>1387833</v>
      </c>
    </row>
    <row r="30" spans="1:7">
      <c r="A30" s="879">
        <v>23</v>
      </c>
      <c r="B30" s="880" t="s">
        <v>337</v>
      </c>
      <c r="C30" s="881"/>
      <c r="D30" s="881"/>
      <c r="E30" s="881">
        <v>103646</v>
      </c>
      <c r="F30" s="881">
        <v>36632</v>
      </c>
      <c r="G30" s="881">
        <v>140278</v>
      </c>
    </row>
    <row r="31" spans="1:7">
      <c r="A31" s="882">
        <v>24</v>
      </c>
      <c r="B31" s="883" t="s">
        <v>240</v>
      </c>
      <c r="C31" s="884"/>
      <c r="D31" s="884"/>
      <c r="E31" s="884">
        <v>1133336</v>
      </c>
      <c r="F31" s="884"/>
      <c r="G31" s="884">
        <v>1133336</v>
      </c>
    </row>
    <row r="32" spans="1:7">
      <c r="A32" s="879">
        <v>25</v>
      </c>
      <c r="B32" s="880" t="s">
        <v>338</v>
      </c>
      <c r="C32" s="881"/>
      <c r="D32" s="881"/>
      <c r="E32" s="881">
        <v>61028</v>
      </c>
      <c r="F32" s="881"/>
      <c r="G32" s="881">
        <v>61028</v>
      </c>
    </row>
    <row r="33" spans="1:7">
      <c r="A33" s="882">
        <v>26</v>
      </c>
      <c r="B33" s="883" t="s">
        <v>340</v>
      </c>
      <c r="C33" s="884">
        <v>1038556</v>
      </c>
      <c r="D33" s="884"/>
      <c r="E33" s="884">
        <v>668911</v>
      </c>
      <c r="F33" s="884"/>
      <c r="G33" s="884">
        <v>1707467</v>
      </c>
    </row>
    <row r="34" spans="1:7">
      <c r="A34" s="879">
        <v>27</v>
      </c>
      <c r="B34" s="895" t="s">
        <v>341</v>
      </c>
      <c r="C34" s="896">
        <v>104093</v>
      </c>
      <c r="D34" s="896"/>
      <c r="E34" s="896">
        <v>371661</v>
      </c>
      <c r="F34" s="896"/>
      <c r="G34" s="896">
        <v>475754</v>
      </c>
    </row>
    <row r="35" spans="1:7">
      <c r="A35" s="913"/>
      <c r="B35" s="913" t="s">
        <v>262</v>
      </c>
      <c r="C35" s="913">
        <v>9899309</v>
      </c>
      <c r="D35" s="913">
        <v>654391</v>
      </c>
      <c r="E35" s="913">
        <v>18962639</v>
      </c>
      <c r="F35" s="913">
        <v>1407867</v>
      </c>
      <c r="G35" s="913">
        <v>30924206</v>
      </c>
    </row>
  </sheetData>
  <sheetProtection algorithmName="SHA-512" hashValue="TEkowuzQ3uLkDYBEqJJFWUNomIM8lbZFhshSC1R3h6moNKDSVIszobZ0Ch9y/cPhjEzwKV5mBNqhhWgrqhNHJA==" saltValue="yXO4ZxugD402v5wtse4ww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BC5D9-E57C-46FE-AAFF-53E25C7CF7A8}">
  <dimension ref="A1:I35"/>
  <sheetViews>
    <sheetView topLeftCell="A2" workbookViewId="0">
      <selection activeCell="G29" sqref="G29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352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4379361</v>
      </c>
      <c r="D8" s="905"/>
      <c r="E8" s="905">
        <v>5634154</v>
      </c>
      <c r="F8" s="905">
        <v>453677</v>
      </c>
      <c r="G8" s="881">
        <v>10467192</v>
      </c>
    </row>
    <row r="9" spans="1:9">
      <c r="A9" s="882">
        <v>2</v>
      </c>
      <c r="B9" s="883" t="s">
        <v>331</v>
      </c>
      <c r="C9" s="884"/>
      <c r="D9" s="884"/>
      <c r="E9" s="884">
        <v>660581</v>
      </c>
      <c r="F9" s="884">
        <v>11522</v>
      </c>
      <c r="G9" s="884">
        <v>672103</v>
      </c>
    </row>
    <row r="10" spans="1:9">
      <c r="A10" s="879">
        <v>3</v>
      </c>
      <c r="B10" s="880" t="s">
        <v>332</v>
      </c>
      <c r="C10" s="881">
        <v>6278</v>
      </c>
      <c r="D10" s="881"/>
      <c r="E10" s="881">
        <v>114640</v>
      </c>
      <c r="F10" s="881">
        <v>6803</v>
      </c>
      <c r="G10" s="881">
        <v>127721</v>
      </c>
    </row>
    <row r="11" spans="1:9">
      <c r="A11" s="882">
        <v>4</v>
      </c>
      <c r="B11" s="883" t="s">
        <v>236</v>
      </c>
      <c r="C11" s="884"/>
      <c r="D11" s="884"/>
      <c r="E11" s="884">
        <v>51321</v>
      </c>
      <c r="F11" s="884">
        <v>6801</v>
      </c>
      <c r="G11" s="884">
        <v>58122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169180</v>
      </c>
      <c r="F12" s="881">
        <v>55972</v>
      </c>
      <c r="G12" s="881">
        <v>225152</v>
      </c>
      <c r="I12" s="886"/>
    </row>
    <row r="13" spans="1:9">
      <c r="A13" s="882">
        <v>6</v>
      </c>
      <c r="B13" s="883" t="s">
        <v>237</v>
      </c>
      <c r="C13" s="884">
        <v>1405298</v>
      </c>
      <c r="D13" s="884"/>
      <c r="E13" s="884">
        <v>3212594</v>
      </c>
      <c r="F13" s="884">
        <v>85429</v>
      </c>
      <c r="G13" s="884">
        <v>4703321</v>
      </c>
    </row>
    <row r="14" spans="1:9">
      <c r="A14" s="879">
        <v>7</v>
      </c>
      <c r="B14" s="880" t="s">
        <v>239</v>
      </c>
      <c r="C14" s="881"/>
      <c r="D14" s="881"/>
      <c r="E14" s="881">
        <v>1955581</v>
      </c>
      <c r="F14" s="881">
        <v>473402</v>
      </c>
      <c r="G14" s="881">
        <v>2428983</v>
      </c>
    </row>
    <row r="15" spans="1:9">
      <c r="A15" s="882">
        <v>8</v>
      </c>
      <c r="B15" s="883" t="s">
        <v>242</v>
      </c>
      <c r="C15" s="884"/>
      <c r="D15" s="884"/>
      <c r="E15" s="884">
        <v>384118</v>
      </c>
      <c r="F15" s="884">
        <v>47697</v>
      </c>
      <c r="G15" s="884">
        <v>431815</v>
      </c>
    </row>
    <row r="16" spans="1:9">
      <c r="A16" s="879">
        <v>9</v>
      </c>
      <c r="B16" s="880" t="s">
        <v>304</v>
      </c>
      <c r="C16" s="881"/>
      <c r="D16" s="881"/>
      <c r="E16" s="881">
        <v>9786</v>
      </c>
      <c r="F16" s="881"/>
      <c r="G16" s="881">
        <v>9786</v>
      </c>
    </row>
    <row r="17" spans="1:7">
      <c r="A17" s="882">
        <v>10</v>
      </c>
      <c r="B17" s="883" t="s">
        <v>243</v>
      </c>
      <c r="C17" s="884"/>
      <c r="D17" s="884"/>
      <c r="E17" s="884">
        <v>19162</v>
      </c>
      <c r="F17" s="884">
        <v>2950</v>
      </c>
      <c r="G17" s="884">
        <v>22112</v>
      </c>
    </row>
    <row r="18" spans="1:7">
      <c r="A18" s="879">
        <v>11</v>
      </c>
      <c r="B18" s="880" t="s">
        <v>317</v>
      </c>
      <c r="C18" s="881"/>
      <c r="D18" s="881"/>
      <c r="E18" s="881">
        <v>665106</v>
      </c>
      <c r="F18" s="881">
        <v>5140</v>
      </c>
      <c r="G18" s="881">
        <v>670246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7200</v>
      </c>
      <c r="G19" s="884">
        <v>7200</v>
      </c>
    </row>
    <row r="20" spans="1:7">
      <c r="A20" s="879">
        <v>13</v>
      </c>
      <c r="B20" s="880" t="s">
        <v>245</v>
      </c>
      <c r="C20" s="881"/>
      <c r="D20" s="881"/>
      <c r="E20" s="881">
        <v>21535</v>
      </c>
      <c r="F20" s="881"/>
      <c r="G20" s="881">
        <v>21535</v>
      </c>
    </row>
    <row r="21" spans="1:7">
      <c r="A21" s="882">
        <v>14</v>
      </c>
      <c r="B21" s="883" t="s">
        <v>252</v>
      </c>
      <c r="C21" s="884"/>
      <c r="D21" s="884"/>
      <c r="E21" s="884">
        <v>666556</v>
      </c>
      <c r="F21" s="884">
        <v>13838</v>
      </c>
      <c r="G21" s="884">
        <v>680394</v>
      </c>
    </row>
    <row r="22" spans="1:7">
      <c r="A22" s="879">
        <v>15</v>
      </c>
      <c r="B22" s="880" t="s">
        <v>278</v>
      </c>
      <c r="C22" s="881"/>
      <c r="D22" s="881"/>
      <c r="E22" s="881">
        <v>2093038</v>
      </c>
      <c r="F22" s="881">
        <v>112651</v>
      </c>
      <c r="G22" s="881">
        <v>2205689</v>
      </c>
    </row>
    <row r="23" spans="1:7">
      <c r="A23" s="882">
        <v>16</v>
      </c>
      <c r="B23" s="883" t="s">
        <v>254</v>
      </c>
      <c r="C23" s="884"/>
      <c r="D23" s="884"/>
      <c r="E23" s="884">
        <v>234138</v>
      </c>
      <c r="F23" s="884">
        <v>40746</v>
      </c>
      <c r="G23" s="884">
        <v>274884</v>
      </c>
    </row>
    <row r="24" spans="1:7">
      <c r="A24" s="879">
        <v>17</v>
      </c>
      <c r="B24" s="880" t="s">
        <v>257</v>
      </c>
      <c r="C24" s="881"/>
      <c r="D24" s="881"/>
      <c r="E24" s="881">
        <v>347452</v>
      </c>
      <c r="F24" s="881"/>
      <c r="G24" s="881">
        <v>347452</v>
      </c>
    </row>
    <row r="25" spans="1:7">
      <c r="A25" s="882">
        <v>18</v>
      </c>
      <c r="B25" s="883" t="s">
        <v>319</v>
      </c>
      <c r="C25" s="884"/>
      <c r="D25" s="884"/>
      <c r="E25" s="884">
        <v>452240</v>
      </c>
      <c r="F25" s="884"/>
      <c r="G25" s="884">
        <v>452240</v>
      </c>
    </row>
    <row r="26" spans="1:7">
      <c r="A26" s="879">
        <v>19</v>
      </c>
      <c r="B26" s="880" t="s">
        <v>258</v>
      </c>
      <c r="C26" s="881"/>
      <c r="D26" s="881"/>
      <c r="E26" s="881">
        <v>10148</v>
      </c>
      <c r="F26" s="881"/>
      <c r="G26" s="881">
        <v>10148</v>
      </c>
    </row>
    <row r="27" spans="1:7">
      <c r="A27" s="882">
        <v>20</v>
      </c>
      <c r="B27" s="883" t="s">
        <v>260</v>
      </c>
      <c r="C27" s="884">
        <v>3015844</v>
      </c>
      <c r="D27" s="884">
        <v>676333</v>
      </c>
      <c r="E27" s="884">
        <v>112067</v>
      </c>
      <c r="F27" s="884">
        <v>87125</v>
      </c>
      <c r="G27" s="884">
        <v>3891369</v>
      </c>
    </row>
    <row r="28" spans="1:7">
      <c r="A28" s="879">
        <v>21</v>
      </c>
      <c r="B28" s="880" t="s">
        <v>313</v>
      </c>
      <c r="C28" s="881">
        <v>239741</v>
      </c>
      <c r="D28" s="881"/>
      <c r="E28" s="881"/>
      <c r="F28" s="881"/>
      <c r="G28" s="881">
        <v>239741</v>
      </c>
    </row>
    <row r="29" spans="1:7">
      <c r="A29" s="882">
        <v>22</v>
      </c>
      <c r="B29" s="883" t="s">
        <v>336</v>
      </c>
      <c r="C29" s="884"/>
      <c r="D29" s="884"/>
      <c r="E29" s="884">
        <v>1304962</v>
      </c>
      <c r="F29" s="884">
        <v>7034</v>
      </c>
      <c r="G29" s="884">
        <v>1311996</v>
      </c>
    </row>
    <row r="30" spans="1:7">
      <c r="A30" s="879">
        <v>23</v>
      </c>
      <c r="B30" s="880" t="s">
        <v>337</v>
      </c>
      <c r="C30" s="881"/>
      <c r="D30" s="881"/>
      <c r="E30" s="881">
        <v>123788</v>
      </c>
      <c r="F30" s="881">
        <v>38824</v>
      </c>
      <c r="G30" s="881">
        <v>162612</v>
      </c>
    </row>
    <row r="31" spans="1:7">
      <c r="A31" s="882">
        <v>24</v>
      </c>
      <c r="B31" s="883" t="s">
        <v>240</v>
      </c>
      <c r="C31" s="884"/>
      <c r="D31" s="884"/>
      <c r="E31" s="884">
        <v>1133661</v>
      </c>
      <c r="F31" s="884"/>
      <c r="G31" s="884">
        <v>1133661</v>
      </c>
    </row>
    <row r="32" spans="1:7">
      <c r="A32" s="879">
        <v>25</v>
      </c>
      <c r="B32" s="880" t="s">
        <v>338</v>
      </c>
      <c r="C32" s="881"/>
      <c r="D32" s="881"/>
      <c r="E32" s="881">
        <v>56173</v>
      </c>
      <c r="F32" s="881"/>
      <c r="G32" s="881">
        <v>56173</v>
      </c>
    </row>
    <row r="33" spans="1:7">
      <c r="A33" s="882">
        <v>26</v>
      </c>
      <c r="B33" s="883" t="s">
        <v>340</v>
      </c>
      <c r="C33" s="884">
        <v>1053771</v>
      </c>
      <c r="D33" s="884"/>
      <c r="E33" s="884">
        <v>711444</v>
      </c>
      <c r="F33" s="884"/>
      <c r="G33" s="884">
        <v>1765215</v>
      </c>
    </row>
    <row r="34" spans="1:7">
      <c r="A34" s="879">
        <v>27</v>
      </c>
      <c r="B34" s="895" t="s">
        <v>341</v>
      </c>
      <c r="C34" s="896">
        <v>99267</v>
      </c>
      <c r="D34" s="896"/>
      <c r="E34" s="896">
        <v>363789</v>
      </c>
      <c r="F34" s="896"/>
      <c r="G34" s="896">
        <v>463056</v>
      </c>
    </row>
    <row r="35" spans="1:7">
      <c r="A35" s="913"/>
      <c r="B35" s="913" t="s">
        <v>262</v>
      </c>
      <c r="C35" s="913">
        <v>10199560</v>
      </c>
      <c r="D35" s="913">
        <v>676333</v>
      </c>
      <c r="E35" s="913">
        <v>20507214</v>
      </c>
      <c r="F35" s="913">
        <v>1456811</v>
      </c>
      <c r="G35" s="913">
        <v>32839918</v>
      </c>
    </row>
  </sheetData>
  <sheetProtection algorithmName="SHA-512" hashValue="GoXN5PYf5GnQ3s8YlE3PpFVkaC94yxeG+TndQ3M3VR9IO9yev4KIsi+eOE74We9M4wu1eOZAy078phdDCviTkQ==" saltValue="1SlBQ7WZtpT5lOato9IBiw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A08F-5133-4EA3-8EC4-FD8F8410EDA8}">
  <dimension ref="A1:I14"/>
  <sheetViews>
    <sheetView workbookViewId="0">
      <selection activeCell="G14" sqref="G14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353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2890059</v>
      </c>
      <c r="D8" s="905"/>
      <c r="E8" s="905">
        <v>1503059</v>
      </c>
      <c r="F8" s="905">
        <v>38858</v>
      </c>
      <c r="G8" s="881">
        <v>4431976</v>
      </c>
    </row>
    <row r="9" spans="1:9">
      <c r="A9" s="882">
        <v>2</v>
      </c>
      <c r="B9" s="883" t="s">
        <v>237</v>
      </c>
      <c r="C9" s="884">
        <v>297054</v>
      </c>
      <c r="D9" s="884"/>
      <c r="E9" s="884"/>
      <c r="F9" s="884"/>
      <c r="G9" s="884">
        <v>297054</v>
      </c>
    </row>
    <row r="10" spans="1:9">
      <c r="A10" s="879">
        <v>3</v>
      </c>
      <c r="B10" s="880" t="s">
        <v>239</v>
      </c>
      <c r="C10" s="881"/>
      <c r="D10" s="881"/>
      <c r="E10" s="881">
        <v>651680</v>
      </c>
      <c r="F10" s="881"/>
      <c r="G10" s="881">
        <v>651680</v>
      </c>
    </row>
    <row r="11" spans="1:9">
      <c r="A11" s="882">
        <v>4</v>
      </c>
      <c r="B11" s="883" t="s">
        <v>292</v>
      </c>
      <c r="C11" s="884"/>
      <c r="D11" s="884"/>
      <c r="E11" s="884">
        <v>953893</v>
      </c>
      <c r="F11" s="884"/>
      <c r="G11" s="884">
        <v>953893</v>
      </c>
      <c r="I11" s="886"/>
    </row>
    <row r="12" spans="1:9">
      <c r="A12" s="879">
        <v>5</v>
      </c>
      <c r="B12" s="880" t="s">
        <v>313</v>
      </c>
      <c r="C12" s="881">
        <v>232062</v>
      </c>
      <c r="D12" s="881"/>
      <c r="E12" s="881"/>
      <c r="F12" s="881"/>
      <c r="G12" s="881">
        <v>232062</v>
      </c>
      <c r="I12" s="886"/>
    </row>
    <row r="13" spans="1:9">
      <c r="A13" s="882">
        <v>6</v>
      </c>
      <c r="B13" s="883" t="s">
        <v>341</v>
      </c>
      <c r="C13" s="884">
        <v>291966</v>
      </c>
      <c r="D13" s="884"/>
      <c r="E13" s="884"/>
      <c r="F13" s="884"/>
      <c r="G13" s="884">
        <v>291966</v>
      </c>
    </row>
    <row r="14" spans="1:9">
      <c r="A14" s="913"/>
      <c r="B14" s="913" t="s">
        <v>262</v>
      </c>
      <c r="C14" s="913">
        <v>3711141</v>
      </c>
      <c r="D14" s="913">
        <v>0</v>
      </c>
      <c r="E14" s="913">
        <v>3108632</v>
      </c>
      <c r="F14" s="913">
        <v>38858</v>
      </c>
      <c r="G14" s="913">
        <v>6858631</v>
      </c>
    </row>
  </sheetData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A855-5CBA-41C3-9B44-521C77E7736D}">
  <sheetPr>
    <pageSetUpPr fitToPage="1"/>
  </sheetPr>
  <dimension ref="A1:I15"/>
  <sheetViews>
    <sheetView workbookViewId="0">
      <selection activeCell="G14" sqref="G14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354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355</v>
      </c>
      <c r="C8" s="904">
        <v>2898714</v>
      </c>
      <c r="D8" s="905"/>
      <c r="E8" s="905">
        <v>1519659</v>
      </c>
      <c r="F8" s="905">
        <v>33241</v>
      </c>
      <c r="G8" s="881">
        <v>4451614</v>
      </c>
    </row>
    <row r="9" spans="1:9">
      <c r="A9" s="882">
        <v>2</v>
      </c>
      <c r="B9" s="883" t="s">
        <v>356</v>
      </c>
      <c r="C9" s="884">
        <v>383950</v>
      </c>
      <c r="D9" s="884"/>
      <c r="E9" s="884"/>
      <c r="F9" s="884"/>
      <c r="G9" s="884">
        <v>383950</v>
      </c>
    </row>
    <row r="10" spans="1:9">
      <c r="A10" s="879">
        <v>3</v>
      </c>
      <c r="B10" s="880" t="s">
        <v>357</v>
      </c>
      <c r="C10" s="881"/>
      <c r="D10" s="881"/>
      <c r="E10" s="881">
        <v>776586</v>
      </c>
      <c r="F10" s="881"/>
      <c r="G10" s="881">
        <v>776586</v>
      </c>
    </row>
    <row r="11" spans="1:9">
      <c r="A11" s="882">
        <v>4</v>
      </c>
      <c r="B11" s="883" t="s">
        <v>358</v>
      </c>
      <c r="C11" s="884">
        <v>232051</v>
      </c>
      <c r="D11" s="884"/>
      <c r="E11" s="884"/>
      <c r="F11" s="884"/>
      <c r="G11" s="884">
        <v>232051</v>
      </c>
      <c r="I11" s="886"/>
    </row>
    <row r="12" spans="1:9">
      <c r="A12" s="879">
        <v>5</v>
      </c>
      <c r="B12" s="880" t="s">
        <v>359</v>
      </c>
      <c r="C12" s="881">
        <v>378055</v>
      </c>
      <c r="D12" s="881"/>
      <c r="E12" s="881"/>
      <c r="F12" s="881"/>
      <c r="G12" s="881">
        <v>378055</v>
      </c>
      <c r="I12" s="886"/>
    </row>
    <row r="13" spans="1:9">
      <c r="A13" s="882">
        <v>6</v>
      </c>
      <c r="B13" s="883" t="s">
        <v>360</v>
      </c>
      <c r="C13" s="884"/>
      <c r="D13" s="884"/>
      <c r="E13" s="884">
        <v>910375</v>
      </c>
      <c r="F13" s="884"/>
      <c r="G13" s="884">
        <v>910375</v>
      </c>
    </row>
    <row r="14" spans="1:9">
      <c r="A14" s="896">
        <v>7</v>
      </c>
      <c r="B14" s="896" t="s">
        <v>361</v>
      </c>
      <c r="C14" s="896"/>
      <c r="D14" s="896"/>
      <c r="E14" s="896">
        <v>31808</v>
      </c>
      <c r="F14" s="896"/>
      <c r="G14" s="896">
        <v>31808</v>
      </c>
    </row>
    <row r="15" spans="1:9">
      <c r="A15" s="890"/>
      <c r="B15" s="890" t="s">
        <v>262</v>
      </c>
      <c r="C15" s="890">
        <v>3892770</v>
      </c>
      <c r="D15" s="890">
        <v>0</v>
      </c>
      <c r="E15" s="890">
        <v>3238428</v>
      </c>
      <c r="F15" s="890">
        <v>33241</v>
      </c>
      <c r="G15" s="890">
        <v>7164439</v>
      </c>
    </row>
  </sheetData>
  <sheetProtection algorithmName="SHA-512" hashValue="LXmBd/gQoeBNldkboka38rjd7f9lWELIJc/BG+rnuSfeJfWOw5xKr6VlGvUguPwsL20Eegf9Xo0Pu9qkNOdrPQ==" saltValue="kDXS0BBGQQumJqnkefPjMw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3599D-2CC3-420D-B1E3-B727FB6A4516}">
  <sheetPr>
    <pageSetUpPr fitToPage="1"/>
  </sheetPr>
  <dimension ref="A1:I15"/>
  <sheetViews>
    <sheetView tabSelected="1" workbookViewId="0"/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0" t="s">
        <v>1</v>
      </c>
      <c r="B2" s="980"/>
      <c r="C2" s="980"/>
      <c r="D2" s="980"/>
      <c r="E2" s="980"/>
      <c r="F2" s="980"/>
      <c r="G2" s="980"/>
      <c r="H2" s="314"/>
      <c r="I2" s="2"/>
    </row>
    <row r="3" spans="1:9" ht="15.75">
      <c r="A3" s="2"/>
      <c r="B3" s="980" t="s">
        <v>362</v>
      </c>
      <c r="C3" s="980"/>
      <c r="D3" s="980"/>
      <c r="E3" s="980"/>
      <c r="F3" s="980"/>
      <c r="G3" s="314"/>
      <c r="H3" s="314"/>
      <c r="I3" s="2"/>
    </row>
    <row r="5" spans="1:9">
      <c r="A5" s="1006" t="s">
        <v>228</v>
      </c>
      <c r="B5" s="1009" t="s">
        <v>229</v>
      </c>
      <c r="C5" s="1011" t="s">
        <v>230</v>
      </c>
      <c r="D5" s="1012"/>
      <c r="E5" s="1012"/>
      <c r="F5" s="1012"/>
      <c r="G5" s="1013"/>
    </row>
    <row r="6" spans="1:9">
      <c r="A6" s="1007"/>
      <c r="B6" s="1010"/>
      <c r="C6" s="1014" t="s">
        <v>231</v>
      </c>
      <c r="D6" s="1015"/>
      <c r="E6" s="1015"/>
      <c r="F6" s="1016"/>
      <c r="G6" s="875"/>
    </row>
    <row r="7" spans="1:9">
      <c r="A7" s="1008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3078216</v>
      </c>
      <c r="D8" s="905"/>
      <c r="E8" s="905">
        <v>1759839</v>
      </c>
      <c r="F8" s="905">
        <v>35279</v>
      </c>
      <c r="G8" s="881">
        <v>4873334</v>
      </c>
    </row>
    <row r="9" spans="1:9">
      <c r="A9" s="882">
        <v>2</v>
      </c>
      <c r="B9" s="883" t="s">
        <v>237</v>
      </c>
      <c r="C9" s="884">
        <v>388348</v>
      </c>
      <c r="D9" s="884"/>
      <c r="E9" s="884"/>
      <c r="F9" s="884">
        <v>0</v>
      </c>
      <c r="G9" s="884">
        <v>388348</v>
      </c>
    </row>
    <row r="10" spans="1:9">
      <c r="A10" s="879">
        <v>3</v>
      </c>
      <c r="B10" s="880" t="s">
        <v>292</v>
      </c>
      <c r="C10" s="881"/>
      <c r="D10" s="881"/>
      <c r="E10" s="881">
        <v>17067</v>
      </c>
      <c r="F10" s="881"/>
      <c r="G10" s="881">
        <v>17067</v>
      </c>
    </row>
    <row r="11" spans="1:9">
      <c r="A11" s="882">
        <v>4</v>
      </c>
      <c r="B11" s="883" t="s">
        <v>313</v>
      </c>
      <c r="C11" s="884"/>
      <c r="D11" s="884"/>
      <c r="E11" s="884">
        <v>1027213</v>
      </c>
      <c r="F11" s="884"/>
      <c r="G11" s="884">
        <v>1027213</v>
      </c>
      <c r="I11" s="886"/>
    </row>
    <row r="12" spans="1:9">
      <c r="A12" s="879">
        <v>5</v>
      </c>
      <c r="B12" s="880" t="s">
        <v>341</v>
      </c>
      <c r="C12" s="881">
        <v>248173</v>
      </c>
      <c r="D12" s="881"/>
      <c r="E12" s="881"/>
      <c r="F12" s="881"/>
      <c r="G12" s="881">
        <v>248173</v>
      </c>
      <c r="I12" s="886"/>
    </row>
    <row r="13" spans="1:9">
      <c r="A13" s="882">
        <v>6</v>
      </c>
      <c r="B13" s="883" t="s">
        <v>363</v>
      </c>
      <c r="C13" s="884">
        <v>387140</v>
      </c>
      <c r="D13" s="884"/>
      <c r="E13" s="884"/>
      <c r="F13" s="884"/>
      <c r="G13" s="884">
        <v>387140</v>
      </c>
    </row>
    <row r="14" spans="1:9">
      <c r="A14" s="1021">
        <v>7</v>
      </c>
      <c r="B14" s="896" t="s">
        <v>361</v>
      </c>
      <c r="C14" s="896"/>
      <c r="D14" s="896"/>
      <c r="E14" s="896">
        <v>804118</v>
      </c>
      <c r="F14" s="896"/>
      <c r="G14" s="896">
        <v>804118</v>
      </c>
    </row>
    <row r="15" spans="1:9">
      <c r="A15" s="890"/>
      <c r="B15" s="890" t="s">
        <v>262</v>
      </c>
      <c r="C15" s="890">
        <v>4101877</v>
      </c>
      <c r="D15" s="890">
        <v>0</v>
      </c>
      <c r="E15" s="890">
        <v>3608237</v>
      </c>
      <c r="F15" s="890">
        <v>35279</v>
      </c>
      <c r="G15" s="890">
        <v>7745393</v>
      </c>
    </row>
  </sheetData>
  <sheetProtection algorithmName="SHA-512" hashValue="HkgBz2gu7bbAREXR5faLsiak+lICVl5VjKXaUP3g+YRW7rAaDGOUJ16jdELPTv0VG2ZyrZfTVwRa62saiSh1Wg==" saltValue="fsG8iJ0zt7mPxZ9cKkuYs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K81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74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1591852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722272</v>
      </c>
      <c r="H10" s="6">
        <v>180431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120450</v>
      </c>
      <c r="F11" s="11">
        <v>0</v>
      </c>
      <c r="G11" s="6">
        <v>272594</v>
      </c>
      <c r="H11" s="6">
        <v>14417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1573567</v>
      </c>
      <c r="F12" s="11">
        <v>0</v>
      </c>
      <c r="G12" s="6">
        <v>950980</v>
      </c>
      <c r="H12" s="6">
        <v>23836</v>
      </c>
    </row>
    <row r="13" spans="1:11" ht="39">
      <c r="A13" s="7"/>
      <c r="B13" s="12"/>
      <c r="C13" s="9" t="s">
        <v>16</v>
      </c>
      <c r="D13" s="10" t="s">
        <v>13</v>
      </c>
      <c r="E13" s="6">
        <v>4076814</v>
      </c>
      <c r="F13" s="11">
        <v>0</v>
      </c>
      <c r="G13" s="6">
        <v>5103818</v>
      </c>
      <c r="H13" s="6">
        <v>147243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74110</v>
      </c>
      <c r="F15" s="13">
        <v>0</v>
      </c>
      <c r="G15" s="6">
        <v>84084</v>
      </c>
      <c r="H15" s="6">
        <v>3023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108624</v>
      </c>
      <c r="F16" s="13">
        <v>0</v>
      </c>
      <c r="G16" s="6">
        <v>258218</v>
      </c>
      <c r="H16" s="6">
        <v>5259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57808</v>
      </c>
      <c r="F17" s="13">
        <v>0</v>
      </c>
      <c r="G17" s="6">
        <v>170898</v>
      </c>
      <c r="H17" s="6">
        <v>3808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7603225</v>
      </c>
      <c r="F21" s="469"/>
      <c r="G21" s="20">
        <v>7562864</v>
      </c>
      <c r="H21" s="20">
        <v>378017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15544106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1591852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231621</v>
      </c>
      <c r="H31" s="6">
        <v>169256</v>
      </c>
    </row>
    <row r="32" spans="1:8" ht="39">
      <c r="A32" s="7"/>
      <c r="B32" s="12"/>
      <c r="C32" s="9" t="s">
        <v>45</v>
      </c>
      <c r="D32" s="10" t="s">
        <v>13</v>
      </c>
      <c r="E32" s="6">
        <v>120450</v>
      </c>
      <c r="F32" s="6">
        <v>0</v>
      </c>
      <c r="G32" s="6">
        <v>112610</v>
      </c>
      <c r="H32" s="6">
        <v>14417</v>
      </c>
    </row>
    <row r="33" spans="1:8" ht="39">
      <c r="A33" s="7"/>
      <c r="B33" s="12"/>
      <c r="C33" s="9" t="s">
        <v>46</v>
      </c>
      <c r="D33" s="10" t="s">
        <v>13</v>
      </c>
      <c r="E33" s="6">
        <v>1573567</v>
      </c>
      <c r="F33" s="6">
        <v>0</v>
      </c>
      <c r="G33" s="6">
        <v>666414</v>
      </c>
      <c r="H33" s="6">
        <v>6402</v>
      </c>
    </row>
    <row r="34" spans="1:8" ht="39">
      <c r="A34" s="7"/>
      <c r="B34" s="12"/>
      <c r="C34" s="9" t="s">
        <v>16</v>
      </c>
      <c r="D34" s="10" t="s">
        <v>13</v>
      </c>
      <c r="E34" s="6">
        <v>3717928</v>
      </c>
      <c r="F34" s="6">
        <v>0</v>
      </c>
      <c r="G34" s="6">
        <v>3280844</v>
      </c>
      <c r="H34" s="6">
        <v>90947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74110</v>
      </c>
      <c r="F36" s="6">
        <v>0</v>
      </c>
      <c r="G36" s="6">
        <v>84084</v>
      </c>
      <c r="H36" s="6">
        <v>3023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108624</v>
      </c>
      <c r="F37" s="6">
        <v>0</v>
      </c>
      <c r="G37" s="6">
        <v>258218</v>
      </c>
      <c r="H37" s="6">
        <v>5259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57808</v>
      </c>
      <c r="F38" s="6">
        <v>0</v>
      </c>
      <c r="G38" s="6">
        <v>170898</v>
      </c>
      <c r="H38" s="6">
        <v>3808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7244339</v>
      </c>
      <c r="F40" s="470">
        <v>0</v>
      </c>
      <c r="G40" s="33">
        <v>4804689</v>
      </c>
      <c r="H40" s="33">
        <v>293112</v>
      </c>
    </row>
    <row r="41" spans="1:8">
      <c r="A41" s="35"/>
      <c r="B41" s="36"/>
      <c r="C41" s="36"/>
      <c r="D41" s="37"/>
      <c r="H41" s="471">
        <v>12342140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3775</v>
      </c>
    </row>
    <row r="47" spans="1:8" ht="39">
      <c r="A47" s="7"/>
      <c r="B47" s="473"/>
      <c r="C47" s="9" t="s">
        <v>16</v>
      </c>
      <c r="D47" s="10" t="s">
        <v>13</v>
      </c>
      <c r="E47" s="6">
        <v>358886</v>
      </c>
      <c r="F47" s="11"/>
      <c r="G47" s="6">
        <v>294528</v>
      </c>
      <c r="H47" s="6">
        <v>2524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169256</v>
      </c>
      <c r="H50" s="48">
        <v>11175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5424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938169</v>
      </c>
      <c r="H52" s="6">
        <v>16780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171550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352425</v>
      </c>
      <c r="H56" s="6">
        <v>33132</v>
      </c>
    </row>
    <row r="57" spans="1:8">
      <c r="B57" s="474"/>
    </row>
    <row r="58" spans="1:8" s="43" customFormat="1">
      <c r="A58" s="43" t="s">
        <v>55</v>
      </c>
      <c r="B58" s="475"/>
    </row>
    <row r="59" spans="1:8">
      <c r="B59" s="474"/>
    </row>
    <row r="60" spans="1:8" ht="39">
      <c r="A60" s="44"/>
      <c r="B60" s="472"/>
      <c r="C60" s="46" t="s">
        <v>46</v>
      </c>
      <c r="D60" s="47" t="s">
        <v>13</v>
      </c>
      <c r="E60" s="48"/>
      <c r="F60" s="49"/>
      <c r="G60" s="48">
        <v>99038</v>
      </c>
      <c r="H60" s="48"/>
    </row>
    <row r="61" spans="1:8" ht="39">
      <c r="A61" s="44"/>
      <c r="B61" s="472"/>
      <c r="C61" s="46" t="s">
        <v>16</v>
      </c>
      <c r="D61" s="47" t="s">
        <v>13</v>
      </c>
      <c r="E61" s="48"/>
      <c r="F61" s="49"/>
      <c r="G61" s="48">
        <v>113501</v>
      </c>
      <c r="H61" s="48"/>
    </row>
    <row r="62" spans="1:8" s="43" customFormat="1">
      <c r="A62" s="43" t="s">
        <v>56</v>
      </c>
      <c r="B62" s="475"/>
    </row>
    <row r="63" spans="1:8">
      <c r="B63" s="474"/>
    </row>
    <row r="64" spans="1:8" ht="39">
      <c r="A64" s="44"/>
      <c r="B64" s="472"/>
      <c r="C64" s="46" t="s">
        <v>45</v>
      </c>
      <c r="D64" s="47" t="s">
        <v>13</v>
      </c>
      <c r="E64" s="48"/>
      <c r="F64" s="49"/>
      <c r="G64" s="48">
        <v>0</v>
      </c>
      <c r="H64" s="48">
        <v>8235</v>
      </c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3460</v>
      </c>
      <c r="H65" s="48"/>
    </row>
    <row r="66" spans="1:8">
      <c r="B66" s="474"/>
    </row>
    <row r="67" spans="1:8" s="43" customFormat="1">
      <c r="A67" s="43" t="s">
        <v>57</v>
      </c>
      <c r="B67" s="475"/>
    </row>
    <row r="68" spans="1:8">
      <c r="B68" s="474"/>
    </row>
    <row r="69" spans="1:8" ht="39">
      <c r="A69" s="44"/>
      <c r="B69" s="472"/>
      <c r="C69" s="46" t="s">
        <v>44</v>
      </c>
      <c r="D69" s="47" t="s">
        <v>13</v>
      </c>
      <c r="E69" s="48">
        <v>0</v>
      </c>
      <c r="F69" s="49">
        <v>0</v>
      </c>
      <c r="G69" s="48">
        <v>321395</v>
      </c>
      <c r="H69" s="48"/>
    </row>
    <row r="70" spans="1:8" ht="39">
      <c r="A70" s="7"/>
      <c r="B70" s="473"/>
      <c r="C70" s="9" t="s">
        <v>45</v>
      </c>
      <c r="D70" s="10" t="s">
        <v>13</v>
      </c>
      <c r="E70" s="48">
        <v>0</v>
      </c>
      <c r="F70" s="11">
        <v>0</v>
      </c>
      <c r="G70" s="6">
        <v>137944</v>
      </c>
      <c r="H70" s="6"/>
    </row>
    <row r="71" spans="1:8" ht="39">
      <c r="A71" s="7"/>
      <c r="B71" s="473"/>
      <c r="C71" s="9" t="s">
        <v>46</v>
      </c>
      <c r="D71" s="10" t="s">
        <v>13</v>
      </c>
      <c r="E71" s="48">
        <v>0</v>
      </c>
      <c r="F71" s="11">
        <v>0</v>
      </c>
      <c r="G71" s="6">
        <v>13978</v>
      </c>
      <c r="H71" s="6"/>
    </row>
    <row r="72" spans="1:8">
      <c r="B72" s="474"/>
    </row>
    <row r="73" spans="1:8">
      <c r="A73" s="43" t="s">
        <v>69</v>
      </c>
      <c r="B73" s="475"/>
      <c r="C73" s="43"/>
      <c r="D73" s="43"/>
      <c r="E73" s="43"/>
      <c r="F73" s="43"/>
      <c r="G73" s="43"/>
      <c r="H73" s="43"/>
    </row>
    <row r="74" spans="1:8">
      <c r="B74" s="474"/>
    </row>
    <row r="75" spans="1:8" ht="39">
      <c r="A75" s="44"/>
      <c r="B75" s="472"/>
      <c r="C75" s="46" t="s">
        <v>45</v>
      </c>
      <c r="D75" s="47" t="s">
        <v>13</v>
      </c>
      <c r="E75" s="48">
        <v>0</v>
      </c>
      <c r="F75" s="49">
        <v>0</v>
      </c>
      <c r="G75" s="48">
        <v>22040</v>
      </c>
      <c r="H75" s="48"/>
    </row>
    <row r="76" spans="1:8" ht="39">
      <c r="A76" s="44"/>
      <c r="B76" s="472"/>
      <c r="C76" s="46" t="s">
        <v>16</v>
      </c>
      <c r="D76" s="47" t="s">
        <v>13</v>
      </c>
      <c r="E76" s="48">
        <v>0</v>
      </c>
      <c r="F76" s="49">
        <v>0</v>
      </c>
      <c r="G76" s="48">
        <v>19720</v>
      </c>
      <c r="H76" s="48">
        <v>3860</v>
      </c>
    </row>
    <row r="77" spans="1:8">
      <c r="B77" s="474"/>
    </row>
    <row r="78" spans="1:8">
      <c r="B78" s="474"/>
    </row>
    <row r="79" spans="1:8">
      <c r="A79" s="43" t="s">
        <v>70</v>
      </c>
      <c r="B79" s="475"/>
      <c r="C79" s="43"/>
      <c r="D79" s="43"/>
      <c r="E79" s="43"/>
      <c r="F79" s="43"/>
      <c r="G79" s="43"/>
      <c r="H79" s="43"/>
    </row>
    <row r="80" spans="1:8">
      <c r="B80" s="474"/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101171</v>
      </c>
      <c r="H81" s="48">
        <v>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K86"/>
  <sheetViews>
    <sheetView workbookViewId="0">
      <selection activeCell="G10" sqref="G10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75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1228330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682366</v>
      </c>
      <c r="H10" s="6">
        <v>181380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93867</v>
      </c>
      <c r="F11" s="11">
        <v>0</v>
      </c>
      <c r="G11" s="6">
        <v>282127</v>
      </c>
      <c r="H11" s="6">
        <v>13436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1412672</v>
      </c>
      <c r="F12" s="11">
        <v>0</v>
      </c>
      <c r="G12" s="6">
        <v>755568</v>
      </c>
      <c r="H12" s="6">
        <v>26892</v>
      </c>
    </row>
    <row r="13" spans="1:11" ht="39">
      <c r="A13" s="7"/>
      <c r="B13" s="12"/>
      <c r="C13" s="9" t="s">
        <v>16</v>
      </c>
      <c r="D13" s="10" t="s">
        <v>13</v>
      </c>
      <c r="E13" s="6">
        <v>3666323</v>
      </c>
      <c r="F13" s="11">
        <v>0</v>
      </c>
      <c r="G13" s="6">
        <v>4705383</v>
      </c>
      <c r="H13" s="6">
        <v>127530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57212</v>
      </c>
      <c r="F15" s="13">
        <v>0</v>
      </c>
      <c r="G15" s="6">
        <v>79115</v>
      </c>
      <c r="H15" s="6">
        <v>1764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92090</v>
      </c>
      <c r="F16" s="13">
        <v>0</v>
      </c>
      <c r="G16" s="6">
        <v>236808</v>
      </c>
      <c r="H16" s="6">
        <v>1361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30717</v>
      </c>
      <c r="F17" s="13">
        <v>0</v>
      </c>
      <c r="G17" s="6">
        <v>122088</v>
      </c>
      <c r="H17" s="6">
        <v>1001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6581211</v>
      </c>
      <c r="F21" s="469"/>
      <c r="G21" s="20">
        <v>6863455</v>
      </c>
      <c r="H21" s="20">
        <v>353364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13798030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1228330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205916</v>
      </c>
      <c r="H31" s="6">
        <v>178668</v>
      </c>
    </row>
    <row r="32" spans="1:8" ht="39">
      <c r="A32" s="7"/>
      <c r="B32" s="12"/>
      <c r="C32" s="9" t="s">
        <v>45</v>
      </c>
      <c r="D32" s="10" t="s">
        <v>13</v>
      </c>
      <c r="E32" s="6">
        <v>93867</v>
      </c>
      <c r="F32" s="6">
        <v>0</v>
      </c>
      <c r="G32" s="6">
        <v>118184</v>
      </c>
      <c r="H32" s="6">
        <v>13436</v>
      </c>
    </row>
    <row r="33" spans="1:8" ht="39">
      <c r="A33" s="7"/>
      <c r="B33" s="12"/>
      <c r="C33" s="9" t="s">
        <v>46</v>
      </c>
      <c r="D33" s="10" t="s">
        <v>13</v>
      </c>
      <c r="E33" s="6">
        <v>1412672</v>
      </c>
      <c r="F33" s="6">
        <v>0</v>
      </c>
      <c r="G33" s="6">
        <v>520382</v>
      </c>
      <c r="H33" s="6">
        <v>7177</v>
      </c>
    </row>
    <row r="34" spans="1:8" ht="39">
      <c r="A34" s="7"/>
      <c r="B34" s="12"/>
      <c r="C34" s="9" t="s">
        <v>16</v>
      </c>
      <c r="D34" s="10" t="s">
        <v>13</v>
      </c>
      <c r="E34" s="6">
        <v>3308597</v>
      </c>
      <c r="F34" s="6">
        <v>0</v>
      </c>
      <c r="G34" s="6">
        <v>2881509</v>
      </c>
      <c r="H34" s="6">
        <v>82909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57212</v>
      </c>
      <c r="F36" s="6">
        <v>0</v>
      </c>
      <c r="G36" s="6">
        <v>79115</v>
      </c>
      <c r="H36" s="6">
        <v>1764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92090</v>
      </c>
      <c r="F37" s="6">
        <v>0</v>
      </c>
      <c r="G37" s="6">
        <v>236808</v>
      </c>
      <c r="H37" s="6">
        <v>1361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30717</v>
      </c>
      <c r="F38" s="6">
        <v>0</v>
      </c>
      <c r="G38" s="6">
        <v>122088</v>
      </c>
      <c r="H38" s="6">
        <v>1001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6223485</v>
      </c>
      <c r="F40" s="470">
        <v>0</v>
      </c>
      <c r="G40" s="33">
        <v>4164002</v>
      </c>
      <c r="H40" s="33">
        <v>286316</v>
      </c>
    </row>
    <row r="41" spans="1:8">
      <c r="A41" s="35"/>
      <c r="B41" s="36"/>
      <c r="C41" s="36"/>
      <c r="D41" s="37"/>
      <c r="H41" s="471">
        <v>10673803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3818</v>
      </c>
    </row>
    <row r="47" spans="1:8" ht="39">
      <c r="A47" s="7"/>
      <c r="B47" s="473"/>
      <c r="C47" s="9" t="s">
        <v>16</v>
      </c>
      <c r="D47" s="10" t="s">
        <v>13</v>
      </c>
      <c r="E47" s="6">
        <v>357726</v>
      </c>
      <c r="F47" s="11"/>
      <c r="G47" s="6">
        <v>281547</v>
      </c>
      <c r="H47" s="6">
        <v>4132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178668</v>
      </c>
      <c r="H50" s="48">
        <v>2712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6117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988659</v>
      </c>
      <c r="H52" s="6">
        <v>7842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133691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325380</v>
      </c>
      <c r="H56" s="6">
        <v>26992</v>
      </c>
    </row>
    <row r="57" spans="1:8">
      <c r="B57" s="474"/>
    </row>
    <row r="58" spans="1:8" s="43" customFormat="1">
      <c r="A58" s="43" t="s">
        <v>55</v>
      </c>
      <c r="B58" s="475"/>
    </row>
    <row r="59" spans="1:8">
      <c r="B59" s="474"/>
    </row>
    <row r="60" spans="1:8" ht="39">
      <c r="A60" s="44"/>
      <c r="B60" s="472"/>
      <c r="C60" s="46" t="s">
        <v>46</v>
      </c>
      <c r="D60" s="47" t="s">
        <v>13</v>
      </c>
      <c r="E60" s="48"/>
      <c r="F60" s="49"/>
      <c r="G60" s="48">
        <v>90226</v>
      </c>
      <c r="H60" s="48"/>
    </row>
    <row r="61" spans="1:8" ht="39">
      <c r="A61" s="44"/>
      <c r="B61" s="472"/>
      <c r="C61" s="46" t="s">
        <v>16</v>
      </c>
      <c r="D61" s="47" t="s">
        <v>13</v>
      </c>
      <c r="E61" s="48"/>
      <c r="F61" s="49"/>
      <c r="G61" s="48">
        <v>111399</v>
      </c>
      <c r="H61" s="48">
        <v>2955</v>
      </c>
    </row>
    <row r="62" spans="1:8" s="43" customFormat="1">
      <c r="A62" s="43" t="s">
        <v>56</v>
      </c>
      <c r="B62" s="475"/>
    </row>
    <row r="63" spans="1:8">
      <c r="B63" s="474"/>
    </row>
    <row r="64" spans="1:8" ht="39">
      <c r="A64" s="44"/>
      <c r="B64" s="472"/>
      <c r="C64" s="46" t="s">
        <v>45</v>
      </c>
      <c r="D64" s="47" t="s">
        <v>13</v>
      </c>
      <c r="E64" s="48"/>
      <c r="F64" s="49"/>
      <c r="G64" s="48">
        <v>0</v>
      </c>
      <c r="H64" s="48">
        <v>9780</v>
      </c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1700</v>
      </c>
      <c r="H65" s="48"/>
    </row>
    <row r="66" spans="1:8">
      <c r="B66" s="474"/>
    </row>
    <row r="67" spans="1:8" s="43" customFormat="1">
      <c r="A67" s="43" t="s">
        <v>57</v>
      </c>
      <c r="B67" s="475"/>
    </row>
    <row r="68" spans="1:8">
      <c r="B68" s="474"/>
    </row>
    <row r="69" spans="1:8" ht="39">
      <c r="A69" s="44"/>
      <c r="B69" s="472"/>
      <c r="C69" s="46" t="s">
        <v>44</v>
      </c>
      <c r="D69" s="47" t="s">
        <v>13</v>
      </c>
      <c r="E69" s="48">
        <v>0</v>
      </c>
      <c r="F69" s="49">
        <v>0</v>
      </c>
      <c r="G69" s="48">
        <v>297782</v>
      </c>
      <c r="H69" s="48"/>
    </row>
    <row r="70" spans="1:8" ht="39">
      <c r="A70" s="7"/>
      <c r="B70" s="473"/>
      <c r="C70" s="9" t="s">
        <v>45</v>
      </c>
      <c r="D70" s="10" t="s">
        <v>13</v>
      </c>
      <c r="E70" s="48">
        <v>0</v>
      </c>
      <c r="F70" s="11">
        <v>0</v>
      </c>
      <c r="G70" s="6">
        <v>124093</v>
      </c>
      <c r="H70" s="6"/>
    </row>
    <row r="71" spans="1:8" ht="39">
      <c r="A71" s="7"/>
      <c r="B71" s="473"/>
      <c r="C71" s="9" t="s">
        <v>46</v>
      </c>
      <c r="D71" s="10" t="s">
        <v>13</v>
      </c>
      <c r="E71" s="48">
        <v>0</v>
      </c>
      <c r="F71" s="11">
        <v>0</v>
      </c>
      <c r="G71" s="6">
        <v>11269</v>
      </c>
      <c r="H71" s="6"/>
    </row>
    <row r="72" spans="1:8">
      <c r="B72" s="474"/>
    </row>
    <row r="73" spans="1:8">
      <c r="A73" s="43" t="s">
        <v>69</v>
      </c>
      <c r="B73" s="475"/>
      <c r="C73" s="43"/>
      <c r="D73" s="43"/>
      <c r="E73" s="43"/>
      <c r="F73" s="43"/>
      <c r="G73" s="43"/>
      <c r="H73" s="43"/>
    </row>
    <row r="74" spans="1:8">
      <c r="B74" s="474"/>
    </row>
    <row r="75" spans="1:8" ht="39">
      <c r="A75" s="44"/>
      <c r="B75" s="472"/>
      <c r="C75" s="46" t="s">
        <v>45</v>
      </c>
      <c r="D75" s="47" t="s">
        <v>13</v>
      </c>
      <c r="E75" s="48">
        <v>0</v>
      </c>
      <c r="F75" s="49">
        <v>0</v>
      </c>
      <c r="G75" s="48">
        <v>17680</v>
      </c>
      <c r="H75" s="48" t="s">
        <v>76</v>
      </c>
    </row>
    <row r="76" spans="1:8" ht="39">
      <c r="A76" s="44"/>
      <c r="B76" s="472"/>
      <c r="C76" s="46" t="s">
        <v>16</v>
      </c>
      <c r="D76" s="47" t="s">
        <v>13</v>
      </c>
      <c r="E76" s="48">
        <v>0</v>
      </c>
      <c r="F76" s="49">
        <v>0</v>
      </c>
      <c r="G76" s="48">
        <v>11560</v>
      </c>
      <c r="H76" s="48">
        <v>2700</v>
      </c>
    </row>
    <row r="77" spans="1:8">
      <c r="B77" s="474"/>
    </row>
    <row r="78" spans="1:8">
      <c r="B78" s="474"/>
    </row>
    <row r="79" spans="1:8">
      <c r="A79" s="43" t="s">
        <v>70</v>
      </c>
      <c r="B79" s="475"/>
      <c r="C79" s="43"/>
      <c r="D79" s="43"/>
      <c r="E79" s="43"/>
      <c r="F79" s="43"/>
      <c r="G79" s="43"/>
      <c r="H79" s="43"/>
    </row>
    <row r="80" spans="1:8">
      <c r="B80" s="474"/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103629</v>
      </c>
      <c r="H81" s="48">
        <v>0</v>
      </c>
    </row>
    <row r="84" spans="1:8" s="43" customFormat="1">
      <c r="A84" s="43" t="s">
        <v>77</v>
      </c>
    </row>
    <row r="86" spans="1:8" ht="39">
      <c r="A86" s="476"/>
      <c r="B86" s="477"/>
      <c r="C86" s="478" t="s">
        <v>45</v>
      </c>
      <c r="D86" s="479" t="s">
        <v>13</v>
      </c>
      <c r="E86" s="480">
        <v>0</v>
      </c>
      <c r="F86" s="481">
        <v>0</v>
      </c>
      <c r="G86" s="480">
        <v>22170</v>
      </c>
      <c r="H86" s="482" t="s">
        <v>76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1:K90"/>
  <sheetViews>
    <sheetView workbookViewId="0">
      <selection activeCell="H16" sqref="H16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78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1217380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742259</v>
      </c>
      <c r="H10" s="6">
        <v>158219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135083</v>
      </c>
      <c r="F11" s="11">
        <v>0</v>
      </c>
      <c r="G11" s="6">
        <v>286587</v>
      </c>
      <c r="H11" s="6">
        <v>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1589863</v>
      </c>
      <c r="F12" s="11">
        <v>0</v>
      </c>
      <c r="G12" s="6">
        <v>935946</v>
      </c>
      <c r="H12" s="6">
        <v>26510</v>
      </c>
    </row>
    <row r="13" spans="1:11" ht="39">
      <c r="A13" s="7"/>
      <c r="B13" s="12"/>
      <c r="C13" s="9" t="s">
        <v>16</v>
      </c>
      <c r="D13" s="10" t="s">
        <v>13</v>
      </c>
      <c r="E13" s="6">
        <v>4247670</v>
      </c>
      <c r="F13" s="11">
        <v>0</v>
      </c>
      <c r="G13" s="6">
        <v>5488360</v>
      </c>
      <c r="H13" s="6">
        <v>152609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79315</v>
      </c>
      <c r="F15" s="13">
        <v>0</v>
      </c>
      <c r="G15" s="6">
        <v>91997</v>
      </c>
      <c r="H15" s="6">
        <v>1567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123386</v>
      </c>
      <c r="F16" s="13">
        <v>0</v>
      </c>
      <c r="G16" s="6">
        <v>301553</v>
      </c>
      <c r="H16" s="6">
        <v>1274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55110</v>
      </c>
      <c r="F17" s="13">
        <v>0</v>
      </c>
      <c r="G17" s="6">
        <v>135239</v>
      </c>
      <c r="H17" s="6">
        <v>768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7447807</v>
      </c>
      <c r="F21" s="469"/>
      <c r="G21" s="20">
        <v>7981941</v>
      </c>
      <c r="H21" s="20">
        <v>340947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15770695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1217380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223689</v>
      </c>
      <c r="H31" s="6">
        <v>146602</v>
      </c>
    </row>
    <row r="32" spans="1:8" ht="39">
      <c r="A32" s="7"/>
      <c r="B32" s="12"/>
      <c r="C32" s="9" t="s">
        <v>45</v>
      </c>
      <c r="D32" s="10" t="s">
        <v>13</v>
      </c>
      <c r="E32" s="6">
        <v>135083</v>
      </c>
      <c r="F32" s="6">
        <v>0</v>
      </c>
      <c r="G32" s="6">
        <v>115173</v>
      </c>
      <c r="H32" s="6">
        <v>0</v>
      </c>
    </row>
    <row r="33" spans="1:8" ht="39">
      <c r="A33" s="7"/>
      <c r="B33" s="12"/>
      <c r="C33" s="9" t="s">
        <v>46</v>
      </c>
      <c r="D33" s="10" t="s">
        <v>13</v>
      </c>
      <c r="E33" s="6">
        <v>1589863</v>
      </c>
      <c r="F33" s="6">
        <v>0</v>
      </c>
      <c r="G33" s="6">
        <v>622055</v>
      </c>
      <c r="H33" s="6">
        <v>7774</v>
      </c>
    </row>
    <row r="34" spans="1:8" ht="39">
      <c r="A34" s="7"/>
      <c r="B34" s="12"/>
      <c r="C34" s="9" t="s">
        <v>16</v>
      </c>
      <c r="D34" s="10" t="s">
        <v>13</v>
      </c>
      <c r="E34" s="6">
        <v>3853425</v>
      </c>
      <c r="F34" s="6">
        <v>0</v>
      </c>
      <c r="G34" s="6">
        <v>3422860</v>
      </c>
      <c r="H34" s="6">
        <v>101018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79315</v>
      </c>
      <c r="F36" s="6">
        <v>0</v>
      </c>
      <c r="G36" s="6">
        <v>87117</v>
      </c>
      <c r="H36" s="6">
        <v>1567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123386</v>
      </c>
      <c r="F37" s="6">
        <v>0</v>
      </c>
      <c r="G37" s="6">
        <v>292433</v>
      </c>
      <c r="H37" s="6">
        <v>1274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55110</v>
      </c>
      <c r="F38" s="6">
        <v>0</v>
      </c>
      <c r="G38" s="6">
        <v>130799</v>
      </c>
      <c r="H38" s="6">
        <v>768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7053562</v>
      </c>
      <c r="F40" s="470">
        <v>0</v>
      </c>
      <c r="G40" s="33">
        <v>4894126</v>
      </c>
      <c r="H40" s="33">
        <v>259003</v>
      </c>
    </row>
    <row r="41" spans="1:8">
      <c r="A41" s="35"/>
      <c r="B41" s="36"/>
      <c r="C41" s="36"/>
      <c r="D41" s="37"/>
      <c r="H41" s="471">
        <v>12206691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3777</v>
      </c>
    </row>
    <row r="47" spans="1:8" ht="39">
      <c r="A47" s="7"/>
      <c r="B47" s="473"/>
      <c r="C47" s="9" t="s">
        <v>16</v>
      </c>
      <c r="D47" s="10" t="s">
        <v>13</v>
      </c>
      <c r="E47" s="6">
        <v>394245</v>
      </c>
      <c r="F47" s="11"/>
      <c r="G47" s="6">
        <v>291751</v>
      </c>
      <c r="H47" s="6">
        <v>1550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146602</v>
      </c>
      <c r="H50" s="48">
        <v>11617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5805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1114941</v>
      </c>
      <c r="H52" s="6">
        <v>5124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201809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422884</v>
      </c>
      <c r="H56" s="6">
        <v>36929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4880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9120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4440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100835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111399</v>
      </c>
      <c r="H65" s="48">
        <v>5508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9154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2290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371968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142217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11247</v>
      </c>
      <c r="H75" s="6"/>
    </row>
    <row r="76" spans="1:8">
      <c r="B76" s="474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27760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14920</v>
      </c>
      <c r="H80" s="48">
        <v>2480</v>
      </c>
    </row>
    <row r="81" spans="1:8">
      <c r="B81" s="474"/>
    </row>
    <row r="82" spans="1:8">
      <c r="B82" s="474"/>
    </row>
    <row r="83" spans="1:8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8">
      <c r="B84" s="474"/>
    </row>
    <row r="85" spans="1:8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107315</v>
      </c>
      <c r="H85" s="48">
        <v>0</v>
      </c>
    </row>
    <row r="88" spans="1:8" s="43" customFormat="1">
      <c r="A88" s="43" t="s">
        <v>77</v>
      </c>
    </row>
    <row r="90" spans="1:8" ht="39">
      <c r="A90" s="476"/>
      <c r="B90" s="477"/>
      <c r="C90" s="478" t="s">
        <v>45</v>
      </c>
      <c r="D90" s="479" t="s">
        <v>13</v>
      </c>
      <c r="E90" s="480">
        <v>0</v>
      </c>
      <c r="F90" s="481">
        <v>0</v>
      </c>
      <c r="G90" s="480">
        <v>1437</v>
      </c>
      <c r="H90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H58"/>
  <sheetViews>
    <sheetView workbookViewId="0">
      <selection activeCell="E18" sqref="E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38</v>
      </c>
    </row>
    <row r="4" spans="1:8" ht="16.5" customHeight="1">
      <c r="A4" s="916" t="s">
        <v>3</v>
      </c>
      <c r="B4" s="916" t="s">
        <v>4</v>
      </c>
      <c r="C4" s="916"/>
      <c r="D4" s="916" t="s">
        <v>5</v>
      </c>
      <c r="E4" s="916" t="s">
        <v>6</v>
      </c>
      <c r="F4" s="916"/>
      <c r="G4" s="916"/>
      <c r="H4" s="916"/>
    </row>
    <row r="5" spans="1:8" ht="15.75">
      <c r="A5" s="916"/>
      <c r="B5" s="916"/>
      <c r="C5" s="916"/>
      <c r="D5" s="916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6">
        <v>2</v>
      </c>
      <c r="C6" s="916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557029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100791</v>
      </c>
      <c r="H8" s="6">
        <v>15007</v>
      </c>
    </row>
    <row r="9" spans="1:8" ht="39">
      <c r="A9" s="7"/>
      <c r="B9" s="12"/>
      <c r="C9" s="9" t="s">
        <v>15</v>
      </c>
      <c r="D9" s="10" t="s">
        <v>13</v>
      </c>
      <c r="E9" s="6">
        <v>575704</v>
      </c>
      <c r="F9" s="11">
        <v>0</v>
      </c>
      <c r="G9" s="6">
        <v>550975</v>
      </c>
      <c r="H9" s="6">
        <v>49458</v>
      </c>
    </row>
    <row r="10" spans="1:8" ht="39">
      <c r="A10" s="7"/>
      <c r="B10" s="12"/>
      <c r="C10" s="9" t="s">
        <v>16</v>
      </c>
      <c r="D10" s="10" t="s">
        <v>13</v>
      </c>
      <c r="E10" s="6">
        <v>3579802</v>
      </c>
      <c r="F10" s="11">
        <v>0</v>
      </c>
      <c r="G10" s="6">
        <v>3540196</v>
      </c>
      <c r="H10" s="6">
        <v>218388</v>
      </c>
    </row>
    <row r="11" spans="1:8" ht="16.5" customHeight="1">
      <c r="A11" s="7"/>
      <c r="B11" s="917" t="s">
        <v>17</v>
      </c>
      <c r="C11" s="917"/>
      <c r="D11" s="917"/>
      <c r="E11" s="917"/>
      <c r="F11" s="917"/>
      <c r="G11" s="917"/>
      <c r="H11" s="917"/>
    </row>
    <row r="12" spans="1:8" ht="16.5" customHeight="1">
      <c r="A12" s="7"/>
      <c r="B12" s="914" t="s">
        <v>18</v>
      </c>
      <c r="C12" s="914"/>
      <c r="D12" s="10" t="s">
        <v>13</v>
      </c>
      <c r="E12" s="6">
        <v>56845</v>
      </c>
      <c r="F12" s="11">
        <v>0</v>
      </c>
      <c r="G12" s="6">
        <v>50709</v>
      </c>
      <c r="H12" s="6">
        <v>1573</v>
      </c>
    </row>
    <row r="13" spans="1:8" ht="16.5" customHeight="1">
      <c r="A13" s="7"/>
      <c r="B13" s="914" t="s">
        <v>19</v>
      </c>
      <c r="C13" s="914"/>
      <c r="D13" s="10" t="s">
        <v>13</v>
      </c>
      <c r="E13" s="6">
        <v>99073</v>
      </c>
      <c r="F13" s="11">
        <v>0</v>
      </c>
      <c r="G13" s="6">
        <v>204246</v>
      </c>
      <c r="H13" s="6">
        <v>2719</v>
      </c>
    </row>
    <row r="14" spans="1:8" ht="16.5" customHeight="1">
      <c r="A14" s="7"/>
      <c r="B14" s="914" t="s">
        <v>20</v>
      </c>
      <c r="C14" s="914"/>
      <c r="D14" s="10" t="s">
        <v>13</v>
      </c>
      <c r="E14" s="6">
        <v>39972</v>
      </c>
      <c r="F14" s="11">
        <v>0</v>
      </c>
      <c r="G14" s="6">
        <v>86893</v>
      </c>
      <c r="H14" s="6">
        <v>1153</v>
      </c>
    </row>
    <row r="15" spans="1:8" ht="16.5" customHeight="1">
      <c r="A15" s="7"/>
      <c r="B15" s="917"/>
      <c r="C15" s="917"/>
      <c r="D15" s="10"/>
      <c r="E15" s="13"/>
      <c r="F15" s="11"/>
      <c r="G15" s="13"/>
      <c r="H15" s="13"/>
    </row>
    <row r="16" spans="1:8" ht="0.75" customHeight="1">
      <c r="A16" s="7"/>
      <c r="B16" s="914"/>
      <c r="C16" s="914"/>
      <c r="D16" s="10"/>
      <c r="E16" s="11"/>
      <c r="F16" s="11"/>
      <c r="G16" s="11"/>
      <c r="H16" s="11"/>
    </row>
    <row r="17" spans="1:8" ht="16.5" hidden="1" customHeight="1">
      <c r="A17" s="14"/>
      <c r="B17" s="914"/>
      <c r="C17" s="914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4908425</v>
      </c>
      <c r="F18" s="11"/>
      <c r="G18" s="20">
        <v>4533810</v>
      </c>
      <c r="H18" s="20">
        <v>288298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9730533</v>
      </c>
    </row>
    <row r="21" spans="1:8" s="29" customFormat="1" ht="15.75">
      <c r="A21" s="28" t="s">
        <v>22</v>
      </c>
    </row>
    <row r="22" spans="1:8" ht="16.5" customHeight="1">
      <c r="A22" s="916" t="s">
        <v>3</v>
      </c>
      <c r="B22" s="916" t="s">
        <v>4</v>
      </c>
      <c r="C22" s="916"/>
      <c r="D22" s="916" t="s">
        <v>5</v>
      </c>
      <c r="E22" s="916" t="s">
        <v>6</v>
      </c>
      <c r="F22" s="916"/>
      <c r="G22" s="916"/>
      <c r="H22" s="916"/>
    </row>
    <row r="23" spans="1:8" ht="15.75">
      <c r="A23" s="916"/>
      <c r="B23" s="916"/>
      <c r="C23" s="916"/>
      <c r="D23" s="916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6" t="s">
        <v>24</v>
      </c>
      <c r="C24" s="916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557029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64300</v>
      </c>
      <c r="H26" s="6">
        <v>4613</v>
      </c>
    </row>
    <row r="27" spans="1:8" ht="39">
      <c r="A27" s="7"/>
      <c r="B27" s="12"/>
      <c r="C27" s="9" t="s">
        <v>31</v>
      </c>
      <c r="D27" s="10" t="s">
        <v>13</v>
      </c>
      <c r="E27" s="6">
        <v>575704</v>
      </c>
      <c r="F27" s="6">
        <v>0</v>
      </c>
      <c r="G27" s="6">
        <v>537957</v>
      </c>
      <c r="H27" s="6">
        <v>43336</v>
      </c>
    </row>
    <row r="28" spans="1:8" ht="39">
      <c r="A28" s="7"/>
      <c r="B28" s="12"/>
      <c r="C28" s="9" t="s">
        <v>16</v>
      </c>
      <c r="D28" s="10" t="s">
        <v>13</v>
      </c>
      <c r="E28" s="6">
        <v>3574592</v>
      </c>
      <c r="F28" s="6">
        <v>0</v>
      </c>
      <c r="G28" s="6">
        <v>2438933</v>
      </c>
      <c r="H28" s="6">
        <v>118729</v>
      </c>
    </row>
    <row r="29" spans="1:8" ht="16.5" customHeight="1">
      <c r="A29" s="7"/>
      <c r="B29" s="917" t="s">
        <v>17</v>
      </c>
      <c r="C29" s="917"/>
      <c r="D29" s="917"/>
      <c r="E29" s="917"/>
      <c r="F29" s="917"/>
      <c r="G29" s="917"/>
      <c r="H29" s="917"/>
    </row>
    <row r="30" spans="1:8" ht="16.5" customHeight="1">
      <c r="A30" s="7"/>
      <c r="B30" s="914" t="s">
        <v>18</v>
      </c>
      <c r="C30" s="914"/>
      <c r="D30" s="10" t="s">
        <v>13</v>
      </c>
      <c r="E30" s="6">
        <v>56845</v>
      </c>
      <c r="F30" s="6">
        <v>0</v>
      </c>
      <c r="G30" s="6">
        <v>50709</v>
      </c>
      <c r="H30" s="6">
        <v>1573</v>
      </c>
    </row>
    <row r="31" spans="1:8" ht="16.5" customHeight="1">
      <c r="A31" s="7"/>
      <c r="B31" s="914" t="s">
        <v>19</v>
      </c>
      <c r="C31" s="914"/>
      <c r="D31" s="10" t="s">
        <v>13</v>
      </c>
      <c r="E31" s="6">
        <v>99073</v>
      </c>
      <c r="F31" s="6">
        <v>0</v>
      </c>
      <c r="G31" s="6">
        <v>204246</v>
      </c>
      <c r="H31" s="6">
        <v>2719</v>
      </c>
    </row>
    <row r="32" spans="1:8" ht="16.5" customHeight="1">
      <c r="A32" s="7"/>
      <c r="B32" s="914" t="s">
        <v>20</v>
      </c>
      <c r="C32" s="914"/>
      <c r="D32" s="10" t="s">
        <v>13</v>
      </c>
      <c r="E32" s="6">
        <v>39972</v>
      </c>
      <c r="F32" s="6">
        <v>0</v>
      </c>
      <c r="G32" s="6">
        <v>86893</v>
      </c>
      <c r="H32" s="6">
        <v>1153</v>
      </c>
    </row>
    <row r="33" spans="1:8" ht="16.5" customHeight="1">
      <c r="A33" s="30"/>
      <c r="B33" s="915"/>
      <c r="C33" s="915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4903215</v>
      </c>
      <c r="F34" s="34">
        <v>0</v>
      </c>
      <c r="G34" s="33">
        <v>3383038</v>
      </c>
      <c r="H34" s="33">
        <v>172123</v>
      </c>
    </row>
    <row r="35" spans="1:8">
      <c r="A35" s="35"/>
      <c r="B35" s="36"/>
      <c r="C35" s="36"/>
      <c r="D35" s="37"/>
      <c r="H35" s="38">
        <v>8458376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4613</v>
      </c>
    </row>
    <row r="41" spans="1:8" ht="39">
      <c r="A41" s="7"/>
      <c r="B41" s="12"/>
      <c r="C41" s="9" t="s">
        <v>16</v>
      </c>
      <c r="D41" s="10" t="s">
        <v>13</v>
      </c>
      <c r="E41" s="6">
        <v>5210</v>
      </c>
      <c r="F41" s="11"/>
      <c r="G41" s="6">
        <v>102629</v>
      </c>
      <c r="H41" s="6">
        <v>87847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36491</v>
      </c>
      <c r="H44" s="48">
        <v>10394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1509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338443</v>
      </c>
      <c r="H46" s="6">
        <v>5340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9760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525677</v>
      </c>
      <c r="H50" s="6">
        <v>6472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3258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131564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2950</v>
      </c>
      <c r="H58" s="48"/>
    </row>
  </sheetData>
  <sheetProtection password="C693" sheet="1" selectLockedCells="1" selectUnlockedCells="1"/>
  <mergeCells count="22">
    <mergeCell ref="B6:C6"/>
    <mergeCell ref="B11:H11"/>
    <mergeCell ref="B12:C12"/>
    <mergeCell ref="B13:C13"/>
    <mergeCell ref="A4:A5"/>
    <mergeCell ref="B4:C5"/>
    <mergeCell ref="D4:D5"/>
    <mergeCell ref="E4:H4"/>
    <mergeCell ref="B14:C14"/>
    <mergeCell ref="B15:C15"/>
    <mergeCell ref="D22:D23"/>
    <mergeCell ref="E22:H22"/>
    <mergeCell ref="B16:C16"/>
    <mergeCell ref="B17:C17"/>
    <mergeCell ref="B32:C32"/>
    <mergeCell ref="B33:C33"/>
    <mergeCell ref="A22:A23"/>
    <mergeCell ref="B22:C23"/>
    <mergeCell ref="B30:C30"/>
    <mergeCell ref="B31:C31"/>
    <mergeCell ref="B24:C24"/>
    <mergeCell ref="B29:H29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1:K91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79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1202228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757433</v>
      </c>
      <c r="H10" s="6">
        <v>132691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114660</v>
      </c>
      <c r="F11" s="11">
        <v>0</v>
      </c>
      <c r="G11" s="6">
        <v>282883</v>
      </c>
      <c r="H11" s="6">
        <v>28560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1644281</v>
      </c>
      <c r="F12" s="11">
        <v>0</v>
      </c>
      <c r="G12" s="6">
        <v>835288</v>
      </c>
      <c r="H12" s="6">
        <v>21611</v>
      </c>
    </row>
    <row r="13" spans="1:11" ht="39">
      <c r="A13" s="7"/>
      <c r="B13" s="12"/>
      <c r="C13" s="9" t="s">
        <v>16</v>
      </c>
      <c r="D13" s="10" t="s">
        <v>13</v>
      </c>
      <c r="E13" s="6">
        <v>3864371</v>
      </c>
      <c r="F13" s="11">
        <v>0</v>
      </c>
      <c r="G13" s="6">
        <v>4556631</v>
      </c>
      <c r="H13" s="6">
        <v>129108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59254</v>
      </c>
      <c r="F15" s="13">
        <v>0</v>
      </c>
      <c r="G15" s="6">
        <v>82476</v>
      </c>
      <c r="H15" s="6">
        <v>1575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86840</v>
      </c>
      <c r="F16" s="13">
        <v>0</v>
      </c>
      <c r="G16" s="6">
        <v>254460</v>
      </c>
      <c r="H16" s="6">
        <v>842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47744</v>
      </c>
      <c r="F17" s="13">
        <v>0</v>
      </c>
      <c r="G17" s="6">
        <v>137020</v>
      </c>
      <c r="H17" s="6">
        <v>818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7019378</v>
      </c>
      <c r="F21" s="469"/>
      <c r="G21" s="20">
        <v>6906191</v>
      </c>
      <c r="H21" s="20">
        <v>315205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14240774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1202228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247462</v>
      </c>
      <c r="H31" s="6">
        <v>124527</v>
      </c>
    </row>
    <row r="32" spans="1:8" ht="39">
      <c r="A32" s="7"/>
      <c r="B32" s="12"/>
      <c r="C32" s="9" t="s">
        <v>45</v>
      </c>
      <c r="D32" s="10" t="s">
        <v>13</v>
      </c>
      <c r="E32" s="6">
        <v>114660</v>
      </c>
      <c r="F32" s="6">
        <v>0</v>
      </c>
      <c r="G32" s="6">
        <v>106068</v>
      </c>
      <c r="H32" s="6">
        <v>28560</v>
      </c>
    </row>
    <row r="33" spans="1:8" ht="39">
      <c r="A33" s="7"/>
      <c r="B33" s="12"/>
      <c r="C33" s="9" t="s">
        <v>46</v>
      </c>
      <c r="D33" s="10" t="s">
        <v>13</v>
      </c>
      <c r="E33" s="6">
        <v>1644281</v>
      </c>
      <c r="F33" s="6">
        <v>0</v>
      </c>
      <c r="G33" s="6">
        <v>557469</v>
      </c>
      <c r="H33" s="6">
        <v>3314</v>
      </c>
    </row>
    <row r="34" spans="1:8" ht="39">
      <c r="A34" s="7"/>
      <c r="B34" s="12"/>
      <c r="C34" s="9" t="s">
        <v>16</v>
      </c>
      <c r="D34" s="10" t="s">
        <v>13</v>
      </c>
      <c r="E34" s="6">
        <v>3532305</v>
      </c>
      <c r="F34" s="6">
        <v>0</v>
      </c>
      <c r="G34" s="6">
        <v>2982334</v>
      </c>
      <c r="H34" s="6">
        <v>82617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59254</v>
      </c>
      <c r="F36" s="6">
        <v>0</v>
      </c>
      <c r="G36" s="6">
        <v>76796</v>
      </c>
      <c r="H36" s="6">
        <v>1575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86840</v>
      </c>
      <c r="F37" s="6">
        <v>0</v>
      </c>
      <c r="G37" s="6">
        <v>244140</v>
      </c>
      <c r="H37" s="6">
        <v>842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47744</v>
      </c>
      <c r="F38" s="6">
        <v>0</v>
      </c>
      <c r="G38" s="6">
        <v>132500</v>
      </c>
      <c r="H38" s="6">
        <v>818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6687312</v>
      </c>
      <c r="F40" s="470">
        <v>0</v>
      </c>
      <c r="G40" s="33">
        <v>4346769</v>
      </c>
      <c r="H40" s="33">
        <v>242253</v>
      </c>
    </row>
    <row r="41" spans="1:8">
      <c r="A41" s="35"/>
      <c r="B41" s="36"/>
      <c r="C41" s="36"/>
      <c r="D41" s="37"/>
      <c r="H41" s="471">
        <v>11276334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4321</v>
      </c>
    </row>
    <row r="47" spans="1:8" ht="39">
      <c r="A47" s="7"/>
      <c r="B47" s="473"/>
      <c r="C47" s="9" t="s">
        <v>16</v>
      </c>
      <c r="D47" s="10" t="s">
        <v>13</v>
      </c>
      <c r="E47" s="6">
        <v>332066</v>
      </c>
      <c r="F47" s="11"/>
      <c r="G47" s="6">
        <v>241279</v>
      </c>
      <c r="H47" s="6">
        <v>2221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124527</v>
      </c>
      <c r="H50" s="48">
        <v>8164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4834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782488</v>
      </c>
      <c r="H52" s="6">
        <v>4866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160817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311469</v>
      </c>
      <c r="H56" s="6">
        <v>32230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5680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10320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4520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93940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107717</v>
      </c>
      <c r="H65" s="48">
        <v>4814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9142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1420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385444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151378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23062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580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24000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20800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1437</v>
      </c>
      <c r="H91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1:K91"/>
  <sheetViews>
    <sheetView workbookViewId="0">
      <selection activeCell="E21" sqref="E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80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702645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753651</v>
      </c>
      <c r="H10" s="6">
        <v>70819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276396</v>
      </c>
      <c r="F11" s="11">
        <v>0</v>
      </c>
      <c r="G11" s="6">
        <v>263379</v>
      </c>
      <c r="H11" s="6">
        <v>11068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1615081</v>
      </c>
      <c r="F12" s="11">
        <v>0</v>
      </c>
      <c r="G12" s="6">
        <v>708288</v>
      </c>
      <c r="H12" s="6">
        <v>21934</v>
      </c>
    </row>
    <row r="13" spans="1:11" ht="39">
      <c r="A13" s="7"/>
      <c r="B13" s="12"/>
      <c r="C13" s="9" t="s">
        <v>16</v>
      </c>
      <c r="D13" s="10" t="s">
        <v>13</v>
      </c>
      <c r="E13" s="6">
        <v>3064916</v>
      </c>
      <c r="F13" s="11">
        <v>0</v>
      </c>
      <c r="G13" s="6">
        <v>3991067</v>
      </c>
      <c r="H13" s="6">
        <v>87961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45371</v>
      </c>
      <c r="F15" s="13">
        <v>0</v>
      </c>
      <c r="G15" s="6">
        <v>72473</v>
      </c>
      <c r="H15" s="6">
        <v>1470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85813</v>
      </c>
      <c r="F16" s="13">
        <v>0</v>
      </c>
      <c r="G16" s="6">
        <v>283927</v>
      </c>
      <c r="H16" s="6">
        <v>570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23827</v>
      </c>
      <c r="F17" s="13">
        <v>0</v>
      </c>
      <c r="G17" s="6">
        <v>84751</v>
      </c>
      <c r="H17" s="6">
        <v>341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5814049</v>
      </c>
      <c r="F21" s="469"/>
      <c r="G21" s="20">
        <v>6157536</v>
      </c>
      <c r="H21" s="20">
        <v>194163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12165748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702645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316837</v>
      </c>
      <c r="H31" s="6">
        <v>62551</v>
      </c>
    </row>
    <row r="32" spans="1:8" ht="39">
      <c r="A32" s="7"/>
      <c r="B32" s="12"/>
      <c r="C32" s="9" t="s">
        <v>45</v>
      </c>
      <c r="D32" s="10" t="s">
        <v>13</v>
      </c>
      <c r="E32" s="6">
        <v>276396</v>
      </c>
      <c r="F32" s="6">
        <v>0</v>
      </c>
      <c r="G32" s="6">
        <v>103563</v>
      </c>
      <c r="H32" s="6">
        <v>11068</v>
      </c>
    </row>
    <row r="33" spans="1:8" ht="39">
      <c r="A33" s="7"/>
      <c r="B33" s="12"/>
      <c r="C33" s="9" t="s">
        <v>46</v>
      </c>
      <c r="D33" s="10" t="s">
        <v>13</v>
      </c>
      <c r="E33" s="6">
        <v>1615081</v>
      </c>
      <c r="F33" s="6">
        <v>0</v>
      </c>
      <c r="G33" s="6">
        <v>417622</v>
      </c>
      <c r="H33" s="6">
        <v>9075</v>
      </c>
    </row>
    <row r="34" spans="1:8" ht="39">
      <c r="A34" s="7"/>
      <c r="B34" s="12"/>
      <c r="C34" s="9" t="s">
        <v>16</v>
      </c>
      <c r="D34" s="10" t="s">
        <v>13</v>
      </c>
      <c r="E34" s="6">
        <v>2828605</v>
      </c>
      <c r="F34" s="6">
        <v>0</v>
      </c>
      <c r="G34" s="6">
        <v>2790882</v>
      </c>
      <c r="H34" s="6">
        <v>46601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45371</v>
      </c>
      <c r="F36" s="6">
        <v>0</v>
      </c>
      <c r="G36" s="6">
        <v>67233</v>
      </c>
      <c r="H36" s="6">
        <v>1470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85813</v>
      </c>
      <c r="F37" s="6">
        <v>0</v>
      </c>
      <c r="G37" s="6">
        <v>272367</v>
      </c>
      <c r="H37" s="6">
        <v>570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23827</v>
      </c>
      <c r="F38" s="6">
        <v>0</v>
      </c>
      <c r="G38" s="6">
        <v>82071</v>
      </c>
      <c r="H38" s="6">
        <v>341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5577738</v>
      </c>
      <c r="F40" s="470">
        <v>0</v>
      </c>
      <c r="G40" s="33">
        <v>4050575</v>
      </c>
      <c r="H40" s="33">
        <v>131676</v>
      </c>
    </row>
    <row r="41" spans="1:8">
      <c r="A41" s="35"/>
      <c r="B41" s="36"/>
      <c r="C41" s="36"/>
      <c r="D41" s="37"/>
      <c r="H41" s="471">
        <v>9759989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4237</v>
      </c>
    </row>
    <row r="47" spans="1:8" ht="39">
      <c r="A47" s="7"/>
      <c r="B47" s="473"/>
      <c r="C47" s="9" t="s">
        <v>16</v>
      </c>
      <c r="D47" s="10" t="s">
        <v>13</v>
      </c>
      <c r="E47" s="6">
        <v>236311</v>
      </c>
      <c r="F47" s="11"/>
      <c r="G47" s="6">
        <v>197508</v>
      </c>
      <c r="H47" s="6">
        <v>1433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62551</v>
      </c>
      <c r="H50" s="48">
        <v>8268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2797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518624</v>
      </c>
      <c r="H52" s="6">
        <v>4710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168502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283383</v>
      </c>
      <c r="H56" s="6">
        <v>29017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5240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11560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2680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92093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73733</v>
      </c>
      <c r="H65" s="48">
        <v>3840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5825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374263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131740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30071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363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25120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16840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2956</v>
      </c>
      <c r="H91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K91"/>
  <sheetViews>
    <sheetView workbookViewId="0">
      <selection activeCell="F27" sqref="F27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81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1089744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726464</v>
      </c>
      <c r="H10" s="6">
        <v>46544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246245</v>
      </c>
      <c r="F11" s="11">
        <v>0</v>
      </c>
      <c r="G11" s="6">
        <v>236256</v>
      </c>
      <c r="H11" s="6">
        <v>11542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1791080</v>
      </c>
      <c r="F12" s="11">
        <v>0</v>
      </c>
      <c r="G12" s="6">
        <v>682282</v>
      </c>
      <c r="H12" s="6">
        <v>7560</v>
      </c>
    </row>
    <row r="13" spans="1:11" ht="39">
      <c r="A13" s="7"/>
      <c r="B13" s="12"/>
      <c r="C13" s="9" t="s">
        <v>16</v>
      </c>
      <c r="D13" s="10" t="s">
        <v>13</v>
      </c>
      <c r="E13" s="6">
        <v>2546347</v>
      </c>
      <c r="F13" s="11">
        <v>0</v>
      </c>
      <c r="G13" s="6">
        <v>3185173</v>
      </c>
      <c r="H13" s="6">
        <v>68250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42779</v>
      </c>
      <c r="F15" s="13">
        <v>0</v>
      </c>
      <c r="G15" s="6">
        <v>54179</v>
      </c>
      <c r="H15" s="6">
        <v>970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82637</v>
      </c>
      <c r="F16" s="13">
        <v>0</v>
      </c>
      <c r="G16" s="6">
        <v>236559</v>
      </c>
      <c r="H16" s="6">
        <v>492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24100</v>
      </c>
      <c r="F17" s="13">
        <v>0</v>
      </c>
      <c r="G17" s="6">
        <v>71215</v>
      </c>
      <c r="H17" s="6">
        <v>58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5822932</v>
      </c>
      <c r="F21" s="469"/>
      <c r="G21" s="20">
        <v>5192128</v>
      </c>
      <c r="H21" s="20">
        <v>135416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11150476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1089744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354756</v>
      </c>
      <c r="H31" s="6">
        <v>37732</v>
      </c>
    </row>
    <row r="32" spans="1:8" ht="39">
      <c r="A32" s="7"/>
      <c r="B32" s="12"/>
      <c r="C32" s="9" t="s">
        <v>45</v>
      </c>
      <c r="D32" s="10" t="s">
        <v>13</v>
      </c>
      <c r="E32" s="6">
        <v>246245</v>
      </c>
      <c r="F32" s="6">
        <v>0</v>
      </c>
      <c r="G32" s="6">
        <v>96292</v>
      </c>
      <c r="H32" s="6">
        <v>11542</v>
      </c>
    </row>
    <row r="33" spans="1:8" ht="39">
      <c r="A33" s="7"/>
      <c r="B33" s="12"/>
      <c r="C33" s="9" t="s">
        <v>46</v>
      </c>
      <c r="D33" s="10" t="s">
        <v>13</v>
      </c>
      <c r="E33" s="6">
        <v>1791080</v>
      </c>
      <c r="F33" s="6">
        <v>0</v>
      </c>
      <c r="G33" s="6">
        <v>371952</v>
      </c>
      <c r="H33" s="6">
        <v>932</v>
      </c>
    </row>
    <row r="34" spans="1:8" ht="39">
      <c r="A34" s="7"/>
      <c r="B34" s="12"/>
      <c r="C34" s="9" t="s">
        <v>16</v>
      </c>
      <c r="D34" s="10" t="s">
        <v>13</v>
      </c>
      <c r="E34" s="6">
        <v>2373062</v>
      </c>
      <c r="F34" s="6">
        <v>0</v>
      </c>
      <c r="G34" s="6">
        <v>2342767</v>
      </c>
      <c r="H34" s="6">
        <v>29992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42779</v>
      </c>
      <c r="F36" s="6">
        <v>0</v>
      </c>
      <c r="G36" s="6">
        <v>48099</v>
      </c>
      <c r="H36" s="6">
        <v>970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82637</v>
      </c>
      <c r="F37" s="6">
        <v>0</v>
      </c>
      <c r="G37" s="6">
        <v>222559</v>
      </c>
      <c r="H37" s="6">
        <v>492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24100</v>
      </c>
      <c r="F38" s="6">
        <v>0</v>
      </c>
      <c r="G38" s="6">
        <v>68255</v>
      </c>
      <c r="H38" s="6">
        <v>58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5649647</v>
      </c>
      <c r="F40" s="470">
        <v>0</v>
      </c>
      <c r="G40" s="33">
        <v>3504680</v>
      </c>
      <c r="H40" s="33">
        <v>81718</v>
      </c>
    </row>
    <row r="41" spans="1:8">
      <c r="A41" s="35"/>
      <c r="B41" s="36"/>
      <c r="C41" s="36"/>
      <c r="D41" s="37"/>
      <c r="H41" s="471">
        <v>9236045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4791</v>
      </c>
    </row>
    <row r="47" spans="1:8" ht="39">
      <c r="A47" s="7"/>
      <c r="B47" s="473"/>
      <c r="C47" s="9" t="s">
        <v>16</v>
      </c>
      <c r="D47" s="10" t="s">
        <v>13</v>
      </c>
      <c r="E47" s="6">
        <v>173285</v>
      </c>
      <c r="F47" s="11"/>
      <c r="G47" s="6">
        <v>116384</v>
      </c>
      <c r="H47" s="6">
        <v>908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37732</v>
      </c>
      <c r="H50" s="48">
        <v>8812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1341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267639</v>
      </c>
      <c r="H52" s="6">
        <v>4968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180241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292101</v>
      </c>
      <c r="H56" s="6">
        <v>27549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6080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14000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2960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104849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36544</v>
      </c>
      <c r="H65" s="48">
        <v>2313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496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1050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333976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119299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25240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19640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14000</v>
      </c>
      <c r="H81" s="48">
        <v>2520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114688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1025</v>
      </c>
      <c r="H91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K91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82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840559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788232</v>
      </c>
      <c r="H10" s="6">
        <v>40268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255403</v>
      </c>
      <c r="F11" s="11">
        <v>0</v>
      </c>
      <c r="G11" s="6">
        <v>241695</v>
      </c>
      <c r="H11" s="6">
        <v>10404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1941877</v>
      </c>
      <c r="F12" s="11">
        <v>0</v>
      </c>
      <c r="G12" s="6">
        <v>754804</v>
      </c>
      <c r="H12" s="6">
        <v>7433</v>
      </c>
    </row>
    <row r="13" spans="1:11" ht="39">
      <c r="A13" s="7"/>
      <c r="B13" s="12"/>
      <c r="C13" s="9" t="s">
        <v>16</v>
      </c>
      <c r="D13" s="10" t="s">
        <v>13</v>
      </c>
      <c r="E13" s="6">
        <v>2620803</v>
      </c>
      <c r="F13" s="11">
        <v>0</v>
      </c>
      <c r="G13" s="6">
        <v>3254216</v>
      </c>
      <c r="H13" s="6">
        <v>83389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40010</v>
      </c>
      <c r="F15" s="13">
        <v>0</v>
      </c>
      <c r="G15" s="6">
        <v>56720</v>
      </c>
      <c r="H15" s="6">
        <v>715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56529</v>
      </c>
      <c r="F16" s="13">
        <v>0</v>
      </c>
      <c r="G16" s="6">
        <v>170959</v>
      </c>
      <c r="H16" s="6">
        <v>325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49429</v>
      </c>
      <c r="F17" s="13">
        <v>0</v>
      </c>
      <c r="G17" s="6">
        <v>152301</v>
      </c>
      <c r="H17" s="6">
        <v>22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5804610</v>
      </c>
      <c r="F21" s="469"/>
      <c r="G21" s="20">
        <v>5418927</v>
      </c>
      <c r="H21" s="20">
        <v>142556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11366093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840559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410493</v>
      </c>
      <c r="H31" s="6">
        <v>34860</v>
      </c>
    </row>
    <row r="32" spans="1:8" ht="39">
      <c r="A32" s="7"/>
      <c r="B32" s="12"/>
      <c r="C32" s="9" t="s">
        <v>45</v>
      </c>
      <c r="D32" s="10" t="s">
        <v>13</v>
      </c>
      <c r="E32" s="6">
        <v>255403</v>
      </c>
      <c r="F32" s="6">
        <v>0</v>
      </c>
      <c r="G32" s="6">
        <v>118020</v>
      </c>
      <c r="H32" s="6">
        <v>10404</v>
      </c>
    </row>
    <row r="33" spans="1:8" ht="39">
      <c r="A33" s="7"/>
      <c r="B33" s="12"/>
      <c r="C33" s="9" t="s">
        <v>46</v>
      </c>
      <c r="D33" s="10" t="s">
        <v>13</v>
      </c>
      <c r="E33" s="6">
        <v>1941877</v>
      </c>
      <c r="F33" s="6">
        <v>0</v>
      </c>
      <c r="G33" s="6">
        <v>402546</v>
      </c>
      <c r="H33" s="6">
        <v>1299</v>
      </c>
    </row>
    <row r="34" spans="1:8" ht="39">
      <c r="A34" s="7"/>
      <c r="B34" s="12"/>
      <c r="C34" s="9" t="s">
        <v>16</v>
      </c>
      <c r="D34" s="10" t="s">
        <v>13</v>
      </c>
      <c r="E34" s="6">
        <v>2472374</v>
      </c>
      <c r="F34" s="6">
        <v>0</v>
      </c>
      <c r="G34" s="6">
        <v>2406364</v>
      </c>
      <c r="H34" s="6">
        <v>39889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40010</v>
      </c>
      <c r="F36" s="6">
        <v>0</v>
      </c>
      <c r="G36" s="6">
        <v>50520</v>
      </c>
      <c r="H36" s="6">
        <v>715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56529</v>
      </c>
      <c r="F37" s="6">
        <v>0</v>
      </c>
      <c r="G37" s="6">
        <v>159879</v>
      </c>
      <c r="H37" s="6">
        <v>325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49429</v>
      </c>
      <c r="F38" s="6">
        <v>0</v>
      </c>
      <c r="G38" s="6">
        <v>145581</v>
      </c>
      <c r="H38" s="6">
        <v>22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5656181</v>
      </c>
      <c r="F40" s="470">
        <v>0</v>
      </c>
      <c r="G40" s="33">
        <v>3693403</v>
      </c>
      <c r="H40" s="33">
        <v>87514</v>
      </c>
    </row>
    <row r="41" spans="1:8">
      <c r="A41" s="35"/>
      <c r="B41" s="36"/>
      <c r="C41" s="36"/>
      <c r="D41" s="37"/>
      <c r="H41" s="471">
        <v>9437098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5226</v>
      </c>
    </row>
    <row r="47" spans="1:8" ht="39">
      <c r="A47" s="7"/>
      <c r="B47" s="473"/>
      <c r="C47" s="9" t="s">
        <v>16</v>
      </c>
      <c r="D47" s="10" t="s">
        <v>13</v>
      </c>
      <c r="E47" s="6">
        <v>148429</v>
      </c>
      <c r="F47" s="11"/>
      <c r="G47" s="6">
        <v>116758</v>
      </c>
      <c r="H47" s="6">
        <v>560</v>
      </c>
    </row>
    <row r="48" spans="1:8">
      <c r="B48" s="474"/>
    </row>
    <row r="49" spans="1:9" s="43" customFormat="1">
      <c r="A49" s="43" t="s">
        <v>53</v>
      </c>
      <c r="B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34860</v>
      </c>
      <c r="H50" s="48">
        <v>5408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717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231089</v>
      </c>
      <c r="H52" s="6">
        <v>4338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228754</v>
      </c>
      <c r="H55" s="48"/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331568</v>
      </c>
      <c r="H56" s="6">
        <v>33872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6200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11080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6720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94223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33583</v>
      </c>
      <c r="H65" s="48">
        <v>2050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191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830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>
      <c r="B72" s="474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342879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120302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29281</v>
      </c>
      <c r="H75" s="6"/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2560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15240</v>
      </c>
      <c r="H81" s="48">
        <v>2680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118784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813</v>
      </c>
      <c r="H91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1:K92"/>
  <sheetViews>
    <sheetView topLeftCell="A16"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83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932412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357867</v>
      </c>
      <c r="H10" s="6">
        <v>45195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258613</v>
      </c>
      <c r="F11" s="11">
        <v>0</v>
      </c>
      <c r="G11" s="6">
        <v>252734</v>
      </c>
      <c r="H11" s="6">
        <v>9129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1927957</v>
      </c>
      <c r="F12" s="11">
        <v>0</v>
      </c>
      <c r="G12" s="6">
        <v>782556</v>
      </c>
      <c r="H12" s="6">
        <v>26442</v>
      </c>
    </row>
    <row r="13" spans="1:11" ht="39">
      <c r="A13" s="7"/>
      <c r="B13" s="12"/>
      <c r="C13" s="9" t="s">
        <v>16</v>
      </c>
      <c r="D13" s="10" t="s">
        <v>13</v>
      </c>
      <c r="E13" s="6">
        <v>2749597</v>
      </c>
      <c r="F13" s="11">
        <v>0</v>
      </c>
      <c r="G13" s="6">
        <v>3523658</v>
      </c>
      <c r="H13" s="6">
        <v>74519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34296</v>
      </c>
      <c r="F15" s="13">
        <v>0</v>
      </c>
      <c r="G15" s="6">
        <v>57549</v>
      </c>
      <c r="H15" s="6">
        <v>754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51555</v>
      </c>
      <c r="F16" s="13">
        <v>0</v>
      </c>
      <c r="G16" s="6">
        <v>152759</v>
      </c>
      <c r="H16" s="6">
        <v>330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44157</v>
      </c>
      <c r="F17" s="13">
        <v>0</v>
      </c>
      <c r="G17" s="6">
        <v>167639</v>
      </c>
      <c r="H17" s="6">
        <v>28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5998587</v>
      </c>
      <c r="F21" s="469"/>
      <c r="G21" s="20">
        <v>5294762</v>
      </c>
      <c r="H21" s="20">
        <v>156397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11449746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932412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90865</v>
      </c>
      <c r="H31" s="6">
        <v>39827</v>
      </c>
    </row>
    <row r="32" spans="1:8" ht="39">
      <c r="A32" s="7"/>
      <c r="B32" s="12"/>
      <c r="C32" s="9" t="s">
        <v>45</v>
      </c>
      <c r="D32" s="10" t="s">
        <v>13</v>
      </c>
      <c r="E32" s="6">
        <v>258613</v>
      </c>
      <c r="F32" s="6">
        <v>0</v>
      </c>
      <c r="G32" s="6">
        <v>109060</v>
      </c>
      <c r="H32" s="6">
        <v>9129</v>
      </c>
    </row>
    <row r="33" spans="1:8" ht="39">
      <c r="A33" s="7"/>
      <c r="B33" s="12"/>
      <c r="C33" s="9" t="s">
        <v>46</v>
      </c>
      <c r="D33" s="10" t="s">
        <v>13</v>
      </c>
      <c r="E33" s="6">
        <v>1927957</v>
      </c>
      <c r="F33" s="6">
        <v>0</v>
      </c>
      <c r="G33" s="6">
        <v>402997</v>
      </c>
      <c r="H33" s="6">
        <v>1388</v>
      </c>
    </row>
    <row r="34" spans="1:8" ht="39">
      <c r="A34" s="7"/>
      <c r="B34" s="12"/>
      <c r="C34" s="9" t="s">
        <v>16</v>
      </c>
      <c r="D34" s="10" t="s">
        <v>13</v>
      </c>
      <c r="E34" s="6">
        <v>2587062</v>
      </c>
      <c r="F34" s="6">
        <v>0</v>
      </c>
      <c r="G34" s="6">
        <v>2569754</v>
      </c>
      <c r="H34" s="6">
        <v>37850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34296</v>
      </c>
      <c r="F36" s="6">
        <v>0</v>
      </c>
      <c r="G36" s="6">
        <v>51109</v>
      </c>
      <c r="H36" s="6">
        <v>754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51555</v>
      </c>
      <c r="F37" s="6">
        <v>0</v>
      </c>
      <c r="G37" s="6">
        <v>141639</v>
      </c>
      <c r="H37" s="6">
        <v>330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44157</v>
      </c>
      <c r="F38" s="6">
        <v>0</v>
      </c>
      <c r="G38" s="6">
        <v>159599</v>
      </c>
      <c r="H38" s="6">
        <v>28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5836052</v>
      </c>
      <c r="F40" s="470">
        <v>0</v>
      </c>
      <c r="G40" s="33">
        <v>3525023</v>
      </c>
      <c r="H40" s="33">
        <v>89306</v>
      </c>
    </row>
    <row r="41" spans="1:8">
      <c r="A41" s="35"/>
      <c r="B41" s="36"/>
      <c r="C41" s="36"/>
      <c r="D41" s="37"/>
      <c r="H41" s="471">
        <v>9450381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5513</v>
      </c>
    </row>
    <row r="47" spans="1:8" ht="39">
      <c r="A47" s="7"/>
      <c r="B47" s="473"/>
      <c r="C47" s="9" t="s">
        <v>16</v>
      </c>
      <c r="D47" s="10" t="s">
        <v>13</v>
      </c>
      <c r="E47" s="6">
        <v>162535</v>
      </c>
      <c r="F47" s="11"/>
      <c r="G47" s="6">
        <v>145750</v>
      </c>
      <c r="H47" s="6">
        <v>521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39827</v>
      </c>
      <c r="H50" s="48">
        <v>5368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762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285365</v>
      </c>
      <c r="H52" s="6">
        <v>4686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248564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348368</v>
      </c>
      <c r="H56" s="6">
        <v>26139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13">
        <v>0</v>
      </c>
      <c r="G57" s="6">
        <v>6440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13">
        <v>0</v>
      </c>
      <c r="G58" s="6">
        <v>11120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13">
        <v>0</v>
      </c>
      <c r="G59" s="6">
        <v>8040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98431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37299</v>
      </c>
      <c r="H65" s="48">
        <v>2523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179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900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227175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125998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32564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16520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15800</v>
      </c>
      <c r="H81" s="48">
        <v>2800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120422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1156</v>
      </c>
      <c r="H91" s="496" t="s">
        <v>76</v>
      </c>
    </row>
    <row r="92" spans="1:8" ht="38.25">
      <c r="A92" s="497"/>
      <c r="B92" s="498"/>
      <c r="C92" s="9" t="s">
        <v>46</v>
      </c>
      <c r="D92" s="499" t="s">
        <v>13</v>
      </c>
      <c r="E92" s="500">
        <v>0</v>
      </c>
      <c r="F92" s="501">
        <v>0</v>
      </c>
      <c r="G92" s="501">
        <v>0</v>
      </c>
      <c r="H92" s="502">
        <v>18600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1:K92"/>
  <sheetViews>
    <sheetView topLeftCell="A62" workbookViewId="0">
      <selection activeCell="E69" sqref="E69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84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1166356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278961</v>
      </c>
      <c r="H10" s="6">
        <v>50642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264102</v>
      </c>
      <c r="F11" s="11">
        <v>0</v>
      </c>
      <c r="G11" s="6">
        <v>281112</v>
      </c>
      <c r="H11" s="6">
        <v>10668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1698107</v>
      </c>
      <c r="F12" s="11">
        <v>0</v>
      </c>
      <c r="G12" s="6">
        <v>911596</v>
      </c>
      <c r="H12" s="6">
        <v>24863</v>
      </c>
    </row>
    <row r="13" spans="1:11" ht="39">
      <c r="A13" s="7"/>
      <c r="B13" s="12"/>
      <c r="C13" s="9" t="s">
        <v>16</v>
      </c>
      <c r="D13" s="10" t="s">
        <v>13</v>
      </c>
      <c r="E13" s="6">
        <v>4117669</v>
      </c>
      <c r="F13" s="11">
        <v>0</v>
      </c>
      <c r="G13" s="6">
        <v>3866303</v>
      </c>
      <c r="H13" s="6">
        <v>73284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35753</v>
      </c>
      <c r="F15" s="13">
        <v>0</v>
      </c>
      <c r="G15" s="6">
        <v>50343</v>
      </c>
      <c r="H15" s="6">
        <v>945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54346</v>
      </c>
      <c r="F16" s="13">
        <v>0</v>
      </c>
      <c r="G16" s="6">
        <v>140788</v>
      </c>
      <c r="H16" s="6">
        <v>277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48329</v>
      </c>
      <c r="F17" s="13">
        <v>0</v>
      </c>
      <c r="G17" s="6">
        <v>161244</v>
      </c>
      <c r="H17" s="6">
        <v>241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7384662</v>
      </c>
      <c r="F21" s="469"/>
      <c r="G21" s="20">
        <v>5690347</v>
      </c>
      <c r="H21" s="20">
        <v>160920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13235929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1166356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8027</v>
      </c>
      <c r="H31" s="6">
        <v>45566</v>
      </c>
    </row>
    <row r="32" spans="1:8" ht="39">
      <c r="A32" s="7"/>
      <c r="B32" s="12"/>
      <c r="C32" s="9" t="s">
        <v>45</v>
      </c>
      <c r="D32" s="10" t="s">
        <v>13</v>
      </c>
      <c r="E32" s="6">
        <v>264102</v>
      </c>
      <c r="F32" s="6">
        <v>0</v>
      </c>
      <c r="G32" s="6">
        <v>103094</v>
      </c>
      <c r="H32" s="6">
        <v>10668</v>
      </c>
    </row>
    <row r="33" spans="1:8" ht="39">
      <c r="A33" s="7"/>
      <c r="B33" s="12"/>
      <c r="C33" s="9" t="s">
        <v>46</v>
      </c>
      <c r="D33" s="10" t="s">
        <v>13</v>
      </c>
      <c r="E33" s="6">
        <v>1698107</v>
      </c>
      <c r="F33" s="6">
        <v>0</v>
      </c>
      <c r="G33" s="6">
        <v>513581</v>
      </c>
      <c r="H33" s="6">
        <v>1623</v>
      </c>
    </row>
    <row r="34" spans="1:8" ht="39">
      <c r="A34" s="7"/>
      <c r="B34" s="12"/>
      <c r="C34" s="9" t="s">
        <v>16</v>
      </c>
      <c r="D34" s="10" t="s">
        <v>13</v>
      </c>
      <c r="E34" s="6">
        <v>2654555</v>
      </c>
      <c r="F34" s="6">
        <v>0</v>
      </c>
      <c r="G34" s="6">
        <v>2891253</v>
      </c>
      <c r="H34" s="6">
        <v>30463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35753</v>
      </c>
      <c r="F36" s="6">
        <v>0</v>
      </c>
      <c r="G36" s="6">
        <v>50343</v>
      </c>
      <c r="H36" s="6">
        <v>945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54346</v>
      </c>
      <c r="F37" s="6">
        <v>0</v>
      </c>
      <c r="G37" s="6">
        <v>140788</v>
      </c>
      <c r="H37" s="6">
        <v>277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48329</v>
      </c>
      <c r="F38" s="6">
        <v>0</v>
      </c>
      <c r="G38" s="6">
        <v>161244</v>
      </c>
      <c r="H38" s="6">
        <v>241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5921548</v>
      </c>
      <c r="F40" s="470">
        <v>0</v>
      </c>
      <c r="G40" s="33">
        <v>3868330</v>
      </c>
      <c r="H40" s="33">
        <v>89783</v>
      </c>
    </row>
    <row r="41" spans="1:8">
      <c r="A41" s="35"/>
      <c r="B41" s="36"/>
      <c r="C41" s="36"/>
      <c r="D41" s="37"/>
      <c r="H41" s="471">
        <v>9879661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5268</v>
      </c>
    </row>
    <row r="47" spans="1:8" ht="39">
      <c r="A47" s="7"/>
      <c r="B47" s="473"/>
      <c r="C47" s="9" t="s">
        <v>16</v>
      </c>
      <c r="D47" s="10" t="s">
        <v>13</v>
      </c>
      <c r="E47" s="6">
        <v>161474</v>
      </c>
      <c r="F47" s="11"/>
      <c r="G47" s="6">
        <v>156664</v>
      </c>
      <c r="H47" s="6">
        <v>602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45566</v>
      </c>
      <c r="H50" s="48">
        <v>5076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1008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273780</v>
      </c>
      <c r="H52" s="6">
        <v>6126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231488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379877</v>
      </c>
      <c r="H56" s="6">
        <v>30521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122888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23509</v>
      </c>
      <c r="H65" s="48">
        <v>2552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164</v>
      </c>
    </row>
    <row r="69" spans="1:8" ht="39">
      <c r="A69" s="44"/>
      <c r="B69" s="472"/>
      <c r="C69" s="46" t="s">
        <v>16</v>
      </c>
      <c r="D69" s="47" t="s">
        <v>13</v>
      </c>
      <c r="E69" s="48">
        <v>1301640</v>
      </c>
      <c r="F69" s="49"/>
      <c r="G69" s="48">
        <v>1220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225368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148054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43639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17120</v>
      </c>
      <c r="H81" s="48">
        <v>3020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122880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4444</v>
      </c>
      <c r="H91" s="496" t="s">
        <v>76</v>
      </c>
    </row>
    <row r="92" spans="1:8" ht="38.25">
      <c r="A92" s="497"/>
      <c r="B92" s="498"/>
      <c r="C92" s="9" t="s">
        <v>46</v>
      </c>
      <c r="D92" s="499" t="s">
        <v>13</v>
      </c>
      <c r="E92" s="500">
        <v>0</v>
      </c>
      <c r="F92" s="501">
        <v>0</v>
      </c>
      <c r="G92" s="501">
        <v>0</v>
      </c>
      <c r="H92" s="502">
        <v>16800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/>
  <dimension ref="A1:K92"/>
  <sheetViews>
    <sheetView workbookViewId="0">
      <selection activeCell="E13" sqref="E1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85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672241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409763</v>
      </c>
      <c r="H10" s="6">
        <v>66233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277122</v>
      </c>
      <c r="F11" s="11">
        <v>0</v>
      </c>
      <c r="G11" s="6">
        <v>273067</v>
      </c>
      <c r="H11" s="6">
        <v>13339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1477019</v>
      </c>
      <c r="F12" s="11">
        <v>0</v>
      </c>
      <c r="G12" s="6">
        <v>875656</v>
      </c>
      <c r="H12" s="6">
        <v>19549</v>
      </c>
    </row>
    <row r="13" spans="1:11" ht="39">
      <c r="A13" s="7"/>
      <c r="B13" s="12"/>
      <c r="C13" s="9" t="s">
        <v>16</v>
      </c>
      <c r="D13" s="10" t="s">
        <v>13</v>
      </c>
      <c r="E13" s="6">
        <v>2951786</v>
      </c>
      <c r="F13" s="11">
        <v>0</v>
      </c>
      <c r="G13" s="6">
        <v>5570841</v>
      </c>
      <c r="H13" s="6">
        <v>83444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45603</v>
      </c>
      <c r="F15" s="13">
        <v>0</v>
      </c>
      <c r="G15" s="6">
        <v>31640</v>
      </c>
      <c r="H15" s="6">
        <v>1121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85931</v>
      </c>
      <c r="F16" s="13">
        <v>0</v>
      </c>
      <c r="G16" s="6">
        <v>116501</v>
      </c>
      <c r="H16" s="6">
        <v>277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33182</v>
      </c>
      <c r="F17" s="13">
        <v>0</v>
      </c>
      <c r="G17" s="6">
        <v>46234</v>
      </c>
      <c r="H17" s="6">
        <v>319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5542884</v>
      </c>
      <c r="F21" s="469"/>
      <c r="G21" s="20">
        <v>7323702</v>
      </c>
      <c r="H21" s="20">
        <v>184282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13050868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672241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3340</v>
      </c>
      <c r="H31" s="6">
        <v>56945</v>
      </c>
    </row>
    <row r="32" spans="1:8" ht="39">
      <c r="A32" s="7"/>
      <c r="B32" s="12"/>
      <c r="C32" s="9" t="s">
        <v>45</v>
      </c>
      <c r="D32" s="10" t="s">
        <v>13</v>
      </c>
      <c r="E32" s="6">
        <v>277122</v>
      </c>
      <c r="F32" s="6">
        <v>0</v>
      </c>
      <c r="G32" s="6">
        <v>97932</v>
      </c>
      <c r="H32" s="6">
        <v>13339</v>
      </c>
    </row>
    <row r="33" spans="1:8" ht="39">
      <c r="A33" s="7"/>
      <c r="B33" s="12"/>
      <c r="C33" s="9" t="s">
        <v>46</v>
      </c>
      <c r="D33" s="10" t="s">
        <v>13</v>
      </c>
      <c r="E33" s="6">
        <v>1477019</v>
      </c>
      <c r="F33" s="6">
        <v>0</v>
      </c>
      <c r="G33" s="6">
        <v>535938</v>
      </c>
      <c r="H33" s="6">
        <v>13025</v>
      </c>
    </row>
    <row r="34" spans="1:8" ht="39">
      <c r="A34" s="7"/>
      <c r="B34" s="12"/>
      <c r="C34" s="9" t="s">
        <v>16</v>
      </c>
      <c r="D34" s="10" t="s">
        <v>13</v>
      </c>
      <c r="E34" s="6">
        <v>2782087</v>
      </c>
      <c r="F34" s="6">
        <v>0</v>
      </c>
      <c r="G34" s="6">
        <v>4550872</v>
      </c>
      <c r="H34" s="6">
        <v>33667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45603</v>
      </c>
      <c r="F36" s="6">
        <v>0</v>
      </c>
      <c r="G36" s="6">
        <v>31640</v>
      </c>
      <c r="H36" s="6">
        <v>1121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85931</v>
      </c>
      <c r="F37" s="6">
        <v>0</v>
      </c>
      <c r="G37" s="6">
        <v>116501</v>
      </c>
      <c r="H37" s="6">
        <v>277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33182</v>
      </c>
      <c r="F38" s="6">
        <v>0</v>
      </c>
      <c r="G38" s="6">
        <v>46234</v>
      </c>
      <c r="H38" s="6">
        <v>319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5373185</v>
      </c>
      <c r="F40" s="470">
        <v>0</v>
      </c>
      <c r="G40" s="33">
        <v>5382457</v>
      </c>
      <c r="H40" s="33">
        <v>118693</v>
      </c>
    </row>
    <row r="41" spans="1:8">
      <c r="A41" s="35"/>
      <c r="B41" s="36"/>
      <c r="C41" s="36"/>
      <c r="D41" s="37"/>
      <c r="H41" s="471">
        <v>10874335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4485</v>
      </c>
    </row>
    <row r="47" spans="1:8" ht="39">
      <c r="A47" s="7"/>
      <c r="B47" s="473"/>
      <c r="C47" s="9" t="s">
        <v>16</v>
      </c>
      <c r="D47" s="10" t="s">
        <v>13</v>
      </c>
      <c r="E47" s="6">
        <v>169699</v>
      </c>
      <c r="F47" s="11"/>
      <c r="G47" s="6">
        <v>193302</v>
      </c>
      <c r="H47" s="6">
        <v>1099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56945</v>
      </c>
      <c r="H50" s="48">
        <v>9288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1857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297997</v>
      </c>
      <c r="H52" s="6">
        <v>6372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209790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341467</v>
      </c>
      <c r="H56" s="6">
        <v>27156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94914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44534</v>
      </c>
      <c r="H65" s="48">
        <v>3090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182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349478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142272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35014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27440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17400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124109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5423</v>
      </c>
      <c r="H91" s="496" t="s">
        <v>76</v>
      </c>
    </row>
    <row r="92" spans="1:8" ht="38.25">
      <c r="A92" s="497"/>
      <c r="B92" s="498"/>
      <c r="C92" s="503" t="s">
        <v>16</v>
      </c>
      <c r="D92" s="499" t="s">
        <v>13</v>
      </c>
      <c r="E92" s="500">
        <v>0</v>
      </c>
      <c r="F92" s="501">
        <v>0</v>
      </c>
      <c r="G92" s="501">
        <v>0</v>
      </c>
      <c r="H92" s="502">
        <v>9700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86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1490285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556737</v>
      </c>
      <c r="H10" s="6">
        <v>48825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342070</v>
      </c>
      <c r="F11" s="11">
        <v>0</v>
      </c>
      <c r="G11" s="6">
        <v>300653</v>
      </c>
      <c r="H11" s="6">
        <v>14910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1275556</v>
      </c>
      <c r="F12" s="11">
        <v>0</v>
      </c>
      <c r="G12" s="6">
        <v>1001998</v>
      </c>
      <c r="H12" s="6">
        <v>30950</v>
      </c>
    </row>
    <row r="13" spans="1:11" ht="39">
      <c r="A13" s="7"/>
      <c r="B13" s="12"/>
      <c r="C13" s="9" t="s">
        <v>16</v>
      </c>
      <c r="D13" s="10" t="s">
        <v>13</v>
      </c>
      <c r="E13" s="6">
        <v>3480773</v>
      </c>
      <c r="F13" s="11">
        <v>0</v>
      </c>
      <c r="G13" s="6">
        <v>6351707</v>
      </c>
      <c r="H13" s="6">
        <v>96487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62045</v>
      </c>
      <c r="F15" s="13">
        <v>0</v>
      </c>
      <c r="G15" s="6">
        <v>169941</v>
      </c>
      <c r="H15" s="6">
        <v>1347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113408</v>
      </c>
      <c r="F16" s="13">
        <v>0</v>
      </c>
      <c r="G16" s="6">
        <v>155353</v>
      </c>
      <c r="H16" s="6">
        <v>644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41431</v>
      </c>
      <c r="F17" s="13">
        <v>0</v>
      </c>
      <c r="G17" s="6">
        <v>56109</v>
      </c>
      <c r="H17" s="6">
        <v>447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6805568</v>
      </c>
      <c r="F21" s="469"/>
      <c r="G21" s="20">
        <v>8592498</v>
      </c>
      <c r="H21" s="20">
        <v>193610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15591676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1490285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48096</v>
      </c>
      <c r="H31" s="6">
        <v>36406</v>
      </c>
    </row>
    <row r="32" spans="1:8" ht="39">
      <c r="A32" s="7"/>
      <c r="B32" s="12"/>
      <c r="C32" s="9" t="s">
        <v>45</v>
      </c>
      <c r="D32" s="10" t="s">
        <v>13</v>
      </c>
      <c r="E32" s="6">
        <v>342070</v>
      </c>
      <c r="F32" s="6">
        <v>0</v>
      </c>
      <c r="G32" s="6">
        <v>110568</v>
      </c>
      <c r="H32" s="6">
        <v>14910</v>
      </c>
    </row>
    <row r="33" spans="1:8" ht="39">
      <c r="A33" s="7"/>
      <c r="B33" s="12"/>
      <c r="C33" s="9" t="s">
        <v>46</v>
      </c>
      <c r="D33" s="10" t="s">
        <v>13</v>
      </c>
      <c r="E33" s="6">
        <v>1275556</v>
      </c>
      <c r="F33" s="6">
        <v>0</v>
      </c>
      <c r="G33" s="6">
        <v>651164</v>
      </c>
      <c r="H33" s="6">
        <v>16817</v>
      </c>
    </row>
    <row r="34" spans="1:8" ht="39">
      <c r="A34" s="7"/>
      <c r="B34" s="12"/>
      <c r="C34" s="9" t="s">
        <v>16</v>
      </c>
      <c r="D34" s="10" t="s">
        <v>13</v>
      </c>
      <c r="E34" s="6">
        <v>3220536</v>
      </c>
      <c r="F34" s="6">
        <v>0</v>
      </c>
      <c r="G34" s="6">
        <v>4970855</v>
      </c>
      <c r="H34" s="6">
        <v>43292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62045</v>
      </c>
      <c r="F36" s="6">
        <v>0</v>
      </c>
      <c r="G36" s="6">
        <v>169941</v>
      </c>
      <c r="H36" s="6">
        <v>1347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113408</v>
      </c>
      <c r="F37" s="6">
        <v>0</v>
      </c>
      <c r="G37" s="6">
        <v>155353</v>
      </c>
      <c r="H37" s="6">
        <v>644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41431</v>
      </c>
      <c r="F38" s="6">
        <v>0</v>
      </c>
      <c r="G38" s="6">
        <v>56109</v>
      </c>
      <c r="H38" s="6">
        <v>447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6545331</v>
      </c>
      <c r="F40" s="470">
        <v>0</v>
      </c>
      <c r="G40" s="33">
        <v>6162086</v>
      </c>
      <c r="H40" s="33">
        <v>113863</v>
      </c>
    </row>
    <row r="41" spans="1:8">
      <c r="A41" s="35"/>
      <c r="B41" s="36"/>
      <c r="C41" s="36"/>
      <c r="D41" s="37"/>
      <c r="H41" s="471">
        <v>12821280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4315</v>
      </c>
    </row>
    <row r="47" spans="1:8" ht="39">
      <c r="A47" s="7"/>
      <c r="B47" s="473"/>
      <c r="C47" s="9" t="s">
        <v>16</v>
      </c>
      <c r="D47" s="10" t="s">
        <v>13</v>
      </c>
      <c r="E47" s="6">
        <v>260237</v>
      </c>
      <c r="F47" s="11"/>
      <c r="G47" s="6">
        <v>247312</v>
      </c>
      <c r="H47" s="6">
        <v>1674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36406</v>
      </c>
      <c r="H50" s="48">
        <v>12419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3016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538169</v>
      </c>
      <c r="H52" s="6">
        <v>9264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209784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405700</v>
      </c>
      <c r="H56" s="6">
        <v>25120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99828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54303</v>
      </c>
      <c r="H65" s="48">
        <v>3597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6802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472235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146076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41222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37120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19520</v>
      </c>
      <c r="H81" s="48">
        <v>2960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114688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6889</v>
      </c>
      <c r="H91" s="496" t="s">
        <v>76</v>
      </c>
    </row>
    <row r="92" spans="1:8" ht="38.25">
      <c r="A92" s="497"/>
      <c r="B92" s="498"/>
      <c r="C92" s="503" t="s">
        <v>16</v>
      </c>
      <c r="D92" s="499" t="s">
        <v>13</v>
      </c>
      <c r="E92" s="500">
        <v>0</v>
      </c>
      <c r="F92" s="501">
        <v>0</v>
      </c>
      <c r="G92" s="501">
        <v>0</v>
      </c>
      <c r="H92" s="502">
        <v>10580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/>
  <dimension ref="A1:K92"/>
  <sheetViews>
    <sheetView workbookViewId="0">
      <selection activeCell="G11" sqref="G1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87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1138632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539729</v>
      </c>
      <c r="H10" s="6">
        <v>93439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395468</v>
      </c>
      <c r="F11" s="11">
        <v>0</v>
      </c>
      <c r="G11" s="6">
        <v>300818</v>
      </c>
      <c r="H11" s="6">
        <v>12152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1303226</v>
      </c>
      <c r="F12" s="11">
        <v>0</v>
      </c>
      <c r="G12" s="6">
        <v>931841</v>
      </c>
      <c r="H12" s="6">
        <v>41317</v>
      </c>
    </row>
    <row r="13" spans="1:11" ht="39">
      <c r="A13" s="7"/>
      <c r="B13" s="12"/>
      <c r="C13" s="9" t="s">
        <v>16</v>
      </c>
      <c r="D13" s="10" t="s">
        <v>13</v>
      </c>
      <c r="E13" s="6">
        <v>3684454</v>
      </c>
      <c r="F13" s="11">
        <v>0</v>
      </c>
      <c r="G13" s="6">
        <v>7193057</v>
      </c>
      <c r="H13" s="6">
        <v>120190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63819</v>
      </c>
      <c r="F15" s="13">
        <v>0</v>
      </c>
      <c r="G15" s="6">
        <v>50362</v>
      </c>
      <c r="H15" s="6">
        <v>1345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108826</v>
      </c>
      <c r="F16" s="13">
        <v>0</v>
      </c>
      <c r="G16" s="6">
        <v>169967</v>
      </c>
      <c r="H16" s="6">
        <v>997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39593</v>
      </c>
      <c r="F17" s="13">
        <v>0</v>
      </c>
      <c r="G17" s="6">
        <v>64479</v>
      </c>
      <c r="H17" s="6">
        <v>765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4" t="s">
        <v>49</v>
      </c>
      <c r="C20" s="914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6734018</v>
      </c>
      <c r="F21" s="469"/>
      <c r="G21" s="20">
        <v>9250253</v>
      </c>
      <c r="H21" s="20">
        <v>270205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16254476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1138632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-9189</v>
      </c>
      <c r="H31" s="6">
        <v>85032</v>
      </c>
    </row>
    <row r="32" spans="1:8" ht="39">
      <c r="A32" s="7"/>
      <c r="B32" s="12"/>
      <c r="C32" s="9" t="s">
        <v>45</v>
      </c>
      <c r="D32" s="10" t="s">
        <v>13</v>
      </c>
      <c r="E32" s="6">
        <v>395468</v>
      </c>
      <c r="F32" s="6">
        <v>0</v>
      </c>
      <c r="G32" s="6">
        <v>103725</v>
      </c>
      <c r="H32" s="6">
        <v>12152</v>
      </c>
    </row>
    <row r="33" spans="1:8" ht="39">
      <c r="A33" s="7"/>
      <c r="B33" s="12"/>
      <c r="C33" s="9" t="s">
        <v>46</v>
      </c>
      <c r="D33" s="10" t="s">
        <v>13</v>
      </c>
      <c r="E33" s="6">
        <v>1303226</v>
      </c>
      <c r="F33" s="6">
        <v>0</v>
      </c>
      <c r="G33" s="6">
        <v>615788</v>
      </c>
      <c r="H33" s="6">
        <v>4120</v>
      </c>
    </row>
    <row r="34" spans="1:8" ht="39">
      <c r="A34" s="7"/>
      <c r="B34" s="12"/>
      <c r="C34" s="9" t="s">
        <v>16</v>
      </c>
      <c r="D34" s="10" t="s">
        <v>13</v>
      </c>
      <c r="E34" s="6">
        <v>3404726</v>
      </c>
      <c r="F34" s="6">
        <v>0</v>
      </c>
      <c r="G34" s="6">
        <v>5659783</v>
      </c>
      <c r="H34" s="6">
        <v>70330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63819</v>
      </c>
      <c r="F36" s="6">
        <v>0</v>
      </c>
      <c r="G36" s="6">
        <v>50362</v>
      </c>
      <c r="H36" s="6">
        <v>1345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108826</v>
      </c>
      <c r="F37" s="6">
        <v>0</v>
      </c>
      <c r="G37" s="6">
        <v>169967</v>
      </c>
      <c r="H37" s="6">
        <v>997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39593</v>
      </c>
      <c r="F38" s="6">
        <v>0</v>
      </c>
      <c r="G38" s="6">
        <v>64479</v>
      </c>
      <c r="H38" s="6">
        <v>765</v>
      </c>
    </row>
    <row r="39" spans="1:8" ht="15.75">
      <c r="A39" s="30"/>
      <c r="B39" s="914"/>
      <c r="C39" s="914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6454290</v>
      </c>
      <c r="F40" s="470">
        <v>0</v>
      </c>
      <c r="G40" s="33">
        <v>6654915</v>
      </c>
      <c r="H40" s="33">
        <v>174741</v>
      </c>
    </row>
    <row r="41" spans="1:8">
      <c r="A41" s="35"/>
      <c r="B41" s="36"/>
      <c r="C41" s="36"/>
      <c r="D41" s="37"/>
      <c r="H41" s="471">
        <v>13283946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3605</v>
      </c>
    </row>
    <row r="47" spans="1:8" ht="39">
      <c r="A47" s="7"/>
      <c r="B47" s="473"/>
      <c r="C47" s="9" t="s">
        <v>16</v>
      </c>
      <c r="D47" s="10" t="s">
        <v>13</v>
      </c>
      <c r="E47" s="6">
        <v>279728</v>
      </c>
      <c r="F47" s="11"/>
      <c r="G47" s="6">
        <v>272526</v>
      </c>
      <c r="H47" s="6">
        <v>2372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85032</v>
      </c>
      <c r="H50" s="48">
        <v>8407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4324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629560</v>
      </c>
      <c r="H52" s="6">
        <v>7422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182065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424035</v>
      </c>
      <c r="H56" s="6">
        <v>33225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99605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80138</v>
      </c>
      <c r="H65" s="48">
        <v>4661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8853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1140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463886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158548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34383</v>
      </c>
      <c r="H75" s="6">
        <v>6915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38000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18560</v>
      </c>
      <c r="H81" s="48">
        <v>2180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107315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545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13500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89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1279845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555704</v>
      </c>
      <c r="H10" s="6">
        <v>157006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431652</v>
      </c>
      <c r="F11" s="11">
        <v>0</v>
      </c>
      <c r="G11" s="6">
        <v>307347</v>
      </c>
      <c r="H11" s="6">
        <v>12160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1252111</v>
      </c>
      <c r="F12" s="11">
        <v>0</v>
      </c>
      <c r="G12" s="6">
        <v>968862</v>
      </c>
      <c r="H12" s="6">
        <v>93847</v>
      </c>
    </row>
    <row r="13" spans="1:11" ht="39">
      <c r="A13" s="7"/>
      <c r="B13" s="12"/>
      <c r="C13" s="9" t="s">
        <v>16</v>
      </c>
      <c r="D13" s="10" t="s">
        <v>13</v>
      </c>
      <c r="E13" s="6">
        <v>4257206</v>
      </c>
      <c r="F13" s="11">
        <v>0</v>
      </c>
      <c r="G13" s="6">
        <v>8040710</v>
      </c>
      <c r="H13" s="6">
        <v>159540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65283</v>
      </c>
      <c r="F15" s="13">
        <v>0</v>
      </c>
      <c r="G15" s="6">
        <v>61210</v>
      </c>
      <c r="H15" s="6">
        <v>7142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114788</v>
      </c>
      <c r="F16" s="13">
        <v>0</v>
      </c>
      <c r="G16" s="6">
        <v>208280</v>
      </c>
      <c r="H16" s="6">
        <v>1064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38511</v>
      </c>
      <c r="F17" s="13">
        <v>0</v>
      </c>
      <c r="G17" s="6">
        <v>78870</v>
      </c>
      <c r="H17" s="6">
        <v>782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7439396</v>
      </c>
      <c r="F21" s="469"/>
      <c r="G21" s="20">
        <v>10220983</v>
      </c>
      <c r="H21" s="469">
        <v>431541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18091920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1279845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-62033</v>
      </c>
      <c r="H31" s="6">
        <v>145392</v>
      </c>
    </row>
    <row r="32" spans="1:8" ht="39">
      <c r="A32" s="7"/>
      <c r="B32" s="12"/>
      <c r="C32" s="9" t="s">
        <v>45</v>
      </c>
      <c r="D32" s="10" t="s">
        <v>13</v>
      </c>
      <c r="E32" s="6">
        <v>431652</v>
      </c>
      <c r="F32" s="6">
        <v>0</v>
      </c>
      <c r="G32" s="6">
        <v>111413</v>
      </c>
      <c r="H32" s="6">
        <v>12160</v>
      </c>
    </row>
    <row r="33" spans="1:8" ht="39">
      <c r="A33" s="7"/>
      <c r="B33" s="12"/>
      <c r="C33" s="9" t="s">
        <v>46</v>
      </c>
      <c r="D33" s="10" t="s">
        <v>13</v>
      </c>
      <c r="E33" s="6">
        <v>1252111</v>
      </c>
      <c r="F33" s="6">
        <v>0</v>
      </c>
      <c r="G33" s="6">
        <v>631466</v>
      </c>
      <c r="H33" s="6">
        <v>6398</v>
      </c>
    </row>
    <row r="34" spans="1:8" ht="39">
      <c r="A34" s="7"/>
      <c r="B34" s="12"/>
      <c r="C34" s="9" t="s">
        <v>16</v>
      </c>
      <c r="D34" s="10" t="s">
        <v>13</v>
      </c>
      <c r="E34" s="6">
        <v>3879561</v>
      </c>
      <c r="F34" s="6">
        <v>0</v>
      </c>
      <c r="G34" s="6">
        <v>6021125</v>
      </c>
      <c r="H34" s="6">
        <v>103114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65283</v>
      </c>
      <c r="F36" s="6">
        <v>0</v>
      </c>
      <c r="G36" s="6">
        <v>61210</v>
      </c>
      <c r="H36" s="6">
        <v>7142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114788</v>
      </c>
      <c r="F37" s="6">
        <v>0</v>
      </c>
      <c r="G37" s="6">
        <v>208280</v>
      </c>
      <c r="H37" s="6">
        <v>1064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38511</v>
      </c>
      <c r="F38" s="6">
        <v>0</v>
      </c>
      <c r="G38" s="6">
        <v>78870</v>
      </c>
      <c r="H38" s="6">
        <v>782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7061751</v>
      </c>
      <c r="F40" s="470">
        <v>0</v>
      </c>
      <c r="G40" s="33">
        <v>7050331</v>
      </c>
      <c r="H40" s="33">
        <v>276052</v>
      </c>
    </row>
    <row r="41" spans="1:8">
      <c r="A41" s="35"/>
      <c r="B41" s="36"/>
      <c r="C41" s="36"/>
      <c r="D41" s="37"/>
      <c r="H41" s="471">
        <v>14388134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4001</v>
      </c>
    </row>
    <row r="47" spans="1:8" ht="39">
      <c r="A47" s="7"/>
      <c r="B47" s="473"/>
      <c r="C47" s="9" t="s">
        <v>16</v>
      </c>
      <c r="D47" s="10" t="s">
        <v>13</v>
      </c>
      <c r="E47" s="6">
        <v>377645</v>
      </c>
      <c r="F47" s="11"/>
      <c r="G47" s="6">
        <v>282573</v>
      </c>
      <c r="H47" s="6">
        <v>2892</v>
      </c>
    </row>
    <row r="48" spans="1:8">
      <c r="B48" s="474"/>
    </row>
    <row r="49" spans="1:10" s="43" customFormat="1">
      <c r="A49" s="43" t="s">
        <v>53</v>
      </c>
      <c r="B49" s="475"/>
    </row>
    <row r="50" spans="1:10" ht="39">
      <c r="A50" s="44"/>
      <c r="B50" s="472"/>
      <c r="C50" s="46" t="s">
        <v>44</v>
      </c>
      <c r="D50" s="47" t="s">
        <v>13</v>
      </c>
      <c r="E50" s="48"/>
      <c r="F50" s="49"/>
      <c r="G50" s="48">
        <v>145392</v>
      </c>
      <c r="H50" s="48">
        <v>11614</v>
      </c>
      <c r="I50" s="474"/>
      <c r="J50" s="474"/>
    </row>
    <row r="51" spans="1:10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5845</v>
      </c>
      <c r="I51" s="474"/>
      <c r="J51" s="474"/>
    </row>
    <row r="52" spans="1:10" ht="39">
      <c r="A52" s="7"/>
      <c r="B52" s="473"/>
      <c r="C52" s="9" t="s">
        <v>16</v>
      </c>
      <c r="D52" s="10" t="s">
        <v>13</v>
      </c>
      <c r="E52" s="6"/>
      <c r="F52" s="11"/>
      <c r="G52" s="6">
        <v>1011788</v>
      </c>
      <c r="H52" s="6">
        <v>5934</v>
      </c>
      <c r="I52" s="474"/>
      <c r="J52" s="474"/>
    </row>
    <row r="53" spans="1:10">
      <c r="B53" s="474"/>
      <c r="I53" s="474"/>
      <c r="J53" s="474"/>
    </row>
    <row r="54" spans="1:10" s="43" customFormat="1">
      <c r="A54" s="43" t="s">
        <v>54</v>
      </c>
      <c r="B54" s="475"/>
      <c r="I54" s="475"/>
      <c r="J54" s="475"/>
    </row>
    <row r="55" spans="1:10" ht="39">
      <c r="A55" s="44"/>
      <c r="B55" s="472"/>
      <c r="C55" s="46" t="s">
        <v>46</v>
      </c>
      <c r="D55" s="47" t="s">
        <v>13</v>
      </c>
      <c r="E55" s="48"/>
      <c r="F55" s="49"/>
      <c r="G55" s="48">
        <v>207867</v>
      </c>
      <c r="H55" s="48"/>
      <c r="I55" s="474"/>
      <c r="J55" s="474"/>
    </row>
    <row r="56" spans="1:10" ht="39">
      <c r="A56" s="7"/>
      <c r="B56" s="473"/>
      <c r="C56" s="9" t="s">
        <v>16</v>
      </c>
      <c r="D56" s="10" t="s">
        <v>13</v>
      </c>
      <c r="E56" s="6"/>
      <c r="F56" s="11"/>
      <c r="G56" s="6">
        <v>476489</v>
      </c>
      <c r="H56" s="6">
        <v>39520</v>
      </c>
      <c r="I56" s="474"/>
      <c r="J56" s="474"/>
    </row>
    <row r="57" spans="1:10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  <c r="J57" s="474"/>
    </row>
    <row r="58" spans="1:10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  <c r="J58" s="474"/>
    </row>
    <row r="59" spans="1:10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  <c r="J59" s="474"/>
    </row>
    <row r="60" spans="1:10" ht="15.75">
      <c r="A60" s="483"/>
      <c r="B60" s="484"/>
      <c r="C60" s="485"/>
      <c r="D60" s="486"/>
      <c r="E60" s="487"/>
      <c r="F60" s="488"/>
      <c r="G60" s="487"/>
      <c r="H60" s="487"/>
      <c r="I60" s="474"/>
      <c r="J60" s="474"/>
    </row>
    <row r="61" spans="1:10">
      <c r="B61" s="474"/>
      <c r="I61" s="474"/>
      <c r="J61" s="474"/>
    </row>
    <row r="62" spans="1:10" s="43" customFormat="1">
      <c r="A62" s="43" t="s">
        <v>55</v>
      </c>
      <c r="B62" s="475"/>
      <c r="I62" s="475"/>
      <c r="J62" s="475"/>
    </row>
    <row r="63" spans="1:10">
      <c r="B63" s="474"/>
      <c r="I63" s="474"/>
      <c r="J63" s="474"/>
    </row>
    <row r="64" spans="1:10" ht="39">
      <c r="A64" s="44"/>
      <c r="B64" s="472"/>
      <c r="C64" s="46" t="s">
        <v>46</v>
      </c>
      <c r="D64" s="47" t="s">
        <v>13</v>
      </c>
      <c r="E64" s="48"/>
      <c r="F64" s="49"/>
      <c r="G64" s="48">
        <v>102751</v>
      </c>
      <c r="H64" s="48"/>
      <c r="I64" s="474"/>
      <c r="J64" s="474"/>
    </row>
    <row r="65" spans="1:10" ht="39">
      <c r="A65" s="44"/>
      <c r="B65" s="472"/>
      <c r="C65" s="46" t="s">
        <v>16</v>
      </c>
      <c r="D65" s="47" t="s">
        <v>13</v>
      </c>
      <c r="E65" s="48"/>
      <c r="F65" s="49"/>
      <c r="G65" s="48">
        <v>119851</v>
      </c>
      <c r="H65" s="48">
        <v>4900</v>
      </c>
      <c r="I65" s="474"/>
      <c r="J65" s="474"/>
    </row>
    <row r="66" spans="1:10" s="43" customFormat="1">
      <c r="A66" s="43" t="s">
        <v>56</v>
      </c>
      <c r="B66" s="475"/>
      <c r="I66" s="475"/>
      <c r="J66" s="475"/>
    </row>
    <row r="67" spans="1:10">
      <c r="B67" s="474"/>
      <c r="I67" s="474"/>
      <c r="J67" s="474"/>
    </row>
    <row r="68" spans="1:10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9101</v>
      </c>
      <c r="I68" s="474"/>
      <c r="J68" s="474"/>
    </row>
    <row r="69" spans="1:10" ht="39">
      <c r="A69" s="44"/>
      <c r="B69" s="472"/>
      <c r="C69" s="46" t="s">
        <v>16</v>
      </c>
      <c r="D69" s="47" t="s">
        <v>13</v>
      </c>
      <c r="E69" s="48"/>
      <c r="F69" s="49"/>
      <c r="G69" s="48">
        <v>1140</v>
      </c>
      <c r="H69" s="48"/>
      <c r="I69" s="474"/>
      <c r="J69" s="474"/>
    </row>
    <row r="70" spans="1:10">
      <c r="B70" s="474"/>
      <c r="I70" s="474"/>
      <c r="J70" s="474"/>
    </row>
    <row r="71" spans="1:10" s="43" customFormat="1">
      <c r="A71" s="43" t="s">
        <v>57</v>
      </c>
      <c r="B71" s="475"/>
      <c r="I71" s="475"/>
      <c r="J71" s="475"/>
    </row>
    <row r="72" spans="1:10">
      <c r="B72" s="474"/>
      <c r="I72" s="474"/>
      <c r="J72" s="474"/>
    </row>
    <row r="73" spans="1:10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472345</v>
      </c>
      <c r="H73" s="48"/>
      <c r="I73" s="474"/>
      <c r="J73" s="474"/>
    </row>
    <row r="74" spans="1:10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164832</v>
      </c>
      <c r="H74" s="6"/>
      <c r="I74" s="474"/>
      <c r="J74" s="474"/>
    </row>
    <row r="75" spans="1:10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26778</v>
      </c>
      <c r="H75" s="6">
        <v>52622</v>
      </c>
      <c r="I75" s="474"/>
      <c r="J75" s="474"/>
    </row>
    <row r="76" spans="1:10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  <c r="J76" s="474"/>
    </row>
    <row r="77" spans="1:10" ht="15.75">
      <c r="A77" s="483"/>
      <c r="B77" s="484"/>
      <c r="C77" s="485"/>
      <c r="D77" s="486"/>
      <c r="E77" s="487"/>
      <c r="F77" s="488"/>
      <c r="G77" s="487"/>
      <c r="H77" s="487"/>
      <c r="I77" s="474"/>
      <c r="J77" s="474"/>
    </row>
    <row r="78" spans="1:10">
      <c r="A78" s="43" t="s">
        <v>69</v>
      </c>
      <c r="B78" s="475"/>
      <c r="C78" s="43"/>
      <c r="D78" s="43"/>
      <c r="E78" s="43"/>
      <c r="F78" s="43"/>
      <c r="G78" s="43"/>
      <c r="H78" s="43"/>
      <c r="I78" s="474"/>
      <c r="J78" s="474"/>
    </row>
    <row r="79" spans="1:10">
      <c r="B79" s="474"/>
      <c r="I79" s="474"/>
      <c r="J79" s="474"/>
    </row>
    <row r="80" spans="1:10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26080</v>
      </c>
      <c r="H80" s="48" t="s">
        <v>76</v>
      </c>
      <c r="I80" s="474"/>
      <c r="J80" s="474"/>
    </row>
    <row r="81" spans="1:10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19200</v>
      </c>
      <c r="H81" s="48">
        <v>3180</v>
      </c>
      <c r="I81" s="474"/>
      <c r="J81" s="474"/>
    </row>
    <row r="82" spans="1:10">
      <c r="B82" s="474"/>
      <c r="I82" s="474"/>
      <c r="J82" s="474"/>
    </row>
    <row r="83" spans="1:10">
      <c r="B83" s="474"/>
      <c r="I83" s="474"/>
      <c r="J83" s="474"/>
    </row>
    <row r="84" spans="1:10">
      <c r="A84" s="43" t="s">
        <v>70</v>
      </c>
      <c r="B84" s="475"/>
      <c r="C84" s="43"/>
      <c r="D84" s="43"/>
      <c r="E84" s="43"/>
      <c r="F84" s="43"/>
      <c r="G84" s="43"/>
      <c r="H84" s="43"/>
      <c r="I84" s="474"/>
      <c r="J84" s="474"/>
    </row>
    <row r="85" spans="1:10">
      <c r="B85" s="474"/>
      <c r="I85" s="474"/>
      <c r="J85" s="474"/>
    </row>
    <row r="86" spans="1:10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  <c r="I86" s="474"/>
      <c r="J86" s="474"/>
    </row>
    <row r="87" spans="1:10">
      <c r="I87" s="474"/>
      <c r="J87" s="474"/>
    </row>
    <row r="88" spans="1:10">
      <c r="I88" s="474"/>
      <c r="J88" s="474"/>
    </row>
    <row r="89" spans="1:10" s="43" customFormat="1">
      <c r="A89" s="43" t="s">
        <v>77</v>
      </c>
      <c r="I89" s="475"/>
      <c r="J89" s="475"/>
    </row>
    <row r="90" spans="1:10">
      <c r="I90" s="474"/>
      <c r="J90" s="474"/>
    </row>
    <row r="91" spans="1:10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5022</v>
      </c>
      <c r="H91" s="496" t="s">
        <v>76</v>
      </c>
      <c r="I91" s="474"/>
      <c r="J91" s="474"/>
    </row>
    <row r="92" spans="1:10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15880</v>
      </c>
      <c r="I92" s="474"/>
      <c r="J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H58"/>
  <sheetViews>
    <sheetView workbookViewId="0">
      <selection activeCell="H18" sqref="H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39</v>
      </c>
    </row>
    <row r="4" spans="1:8" ht="16.5" customHeight="1">
      <c r="A4" s="916" t="s">
        <v>3</v>
      </c>
      <c r="B4" s="916" t="s">
        <v>4</v>
      </c>
      <c r="C4" s="916"/>
      <c r="D4" s="916" t="s">
        <v>5</v>
      </c>
      <c r="E4" s="916" t="s">
        <v>6</v>
      </c>
      <c r="F4" s="916"/>
      <c r="G4" s="916"/>
      <c r="H4" s="916"/>
    </row>
    <row r="5" spans="1:8" ht="15.75">
      <c r="A5" s="916"/>
      <c r="B5" s="916"/>
      <c r="C5" s="916"/>
      <c r="D5" s="916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6">
        <v>2</v>
      </c>
      <c r="C6" s="916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1203403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134943</v>
      </c>
      <c r="H8" s="6">
        <v>19927</v>
      </c>
    </row>
    <row r="9" spans="1:8" ht="39">
      <c r="A9" s="7"/>
      <c r="B9" s="12"/>
      <c r="C9" s="9" t="s">
        <v>15</v>
      </c>
      <c r="D9" s="10" t="s">
        <v>13</v>
      </c>
      <c r="E9" s="6">
        <v>505850</v>
      </c>
      <c r="F9" s="11">
        <v>0</v>
      </c>
      <c r="G9" s="6">
        <v>625976</v>
      </c>
      <c r="H9" s="6">
        <v>49094</v>
      </c>
    </row>
    <row r="10" spans="1:8" ht="39">
      <c r="A10" s="7"/>
      <c r="B10" s="12"/>
      <c r="C10" s="9" t="s">
        <v>16</v>
      </c>
      <c r="D10" s="10" t="s">
        <v>13</v>
      </c>
      <c r="E10" s="6">
        <v>4185785</v>
      </c>
      <c r="F10" s="11">
        <v>0</v>
      </c>
      <c r="G10" s="6">
        <v>4384028</v>
      </c>
      <c r="H10" s="6">
        <v>315892</v>
      </c>
    </row>
    <row r="11" spans="1:8" ht="16.5" customHeight="1">
      <c r="A11" s="7"/>
      <c r="B11" s="917" t="s">
        <v>17</v>
      </c>
      <c r="C11" s="917"/>
      <c r="D11" s="917"/>
      <c r="E11" s="917"/>
      <c r="F11" s="917"/>
      <c r="G11" s="917"/>
      <c r="H11" s="917"/>
    </row>
    <row r="12" spans="1:8" ht="16.5" customHeight="1">
      <c r="A12" s="7"/>
      <c r="B12" s="914" t="s">
        <v>18</v>
      </c>
      <c r="C12" s="914"/>
      <c r="D12" s="10" t="s">
        <v>13</v>
      </c>
      <c r="E12" s="6">
        <v>60935</v>
      </c>
      <c r="F12" s="11">
        <v>0</v>
      </c>
      <c r="G12" s="6">
        <v>70953</v>
      </c>
      <c r="H12" s="6">
        <v>2074</v>
      </c>
    </row>
    <row r="13" spans="1:8" ht="16.5" customHeight="1">
      <c r="A13" s="7"/>
      <c r="B13" s="914" t="s">
        <v>19</v>
      </c>
      <c r="C13" s="914"/>
      <c r="D13" s="10" t="s">
        <v>13</v>
      </c>
      <c r="E13" s="6">
        <v>98075</v>
      </c>
      <c r="F13" s="11">
        <v>0</v>
      </c>
      <c r="G13" s="6">
        <v>225645</v>
      </c>
      <c r="H13" s="6">
        <v>2772</v>
      </c>
    </row>
    <row r="14" spans="1:8" ht="16.5" customHeight="1">
      <c r="A14" s="7"/>
      <c r="B14" s="914" t="s">
        <v>20</v>
      </c>
      <c r="C14" s="914"/>
      <c r="D14" s="10" t="s">
        <v>13</v>
      </c>
      <c r="E14" s="6">
        <v>55414</v>
      </c>
      <c r="F14" s="11">
        <v>0</v>
      </c>
      <c r="G14" s="6">
        <v>131610</v>
      </c>
      <c r="H14" s="6">
        <v>1842</v>
      </c>
    </row>
    <row r="15" spans="1:8" ht="16.5" customHeight="1">
      <c r="A15" s="7"/>
      <c r="B15" s="917"/>
      <c r="C15" s="917"/>
      <c r="D15" s="10"/>
      <c r="E15" s="13"/>
      <c r="F15" s="11"/>
      <c r="G15" s="13"/>
      <c r="H15" s="13"/>
    </row>
    <row r="16" spans="1:8" ht="0.75" customHeight="1">
      <c r="A16" s="7"/>
      <c r="B16" s="914"/>
      <c r="C16" s="914"/>
      <c r="D16" s="10"/>
      <c r="E16" s="11"/>
      <c r="F16" s="11"/>
      <c r="G16" s="11"/>
      <c r="H16" s="11"/>
    </row>
    <row r="17" spans="1:8" ht="16.5" hidden="1" customHeight="1">
      <c r="A17" s="14"/>
      <c r="B17" s="914"/>
      <c r="C17" s="914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6109462</v>
      </c>
      <c r="F18" s="11"/>
      <c r="G18" s="20">
        <v>5573155</v>
      </c>
      <c r="H18" s="20">
        <v>391601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12074218</v>
      </c>
    </row>
    <row r="21" spans="1:8" s="29" customFormat="1" ht="15.75">
      <c r="A21" s="28" t="s">
        <v>22</v>
      </c>
    </row>
    <row r="22" spans="1:8" ht="16.5" customHeight="1">
      <c r="A22" s="916" t="s">
        <v>3</v>
      </c>
      <c r="B22" s="916" t="s">
        <v>4</v>
      </c>
      <c r="C22" s="916"/>
      <c r="D22" s="916" t="s">
        <v>5</v>
      </c>
      <c r="E22" s="916" t="s">
        <v>6</v>
      </c>
      <c r="F22" s="916"/>
      <c r="G22" s="916"/>
      <c r="H22" s="916"/>
    </row>
    <row r="23" spans="1:8" ht="15.75">
      <c r="A23" s="916"/>
      <c r="B23" s="916"/>
      <c r="C23" s="916"/>
      <c r="D23" s="916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6" t="s">
        <v>24</v>
      </c>
      <c r="C24" s="916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1203403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89020</v>
      </c>
      <c r="H26" s="6">
        <v>4299</v>
      </c>
    </row>
    <row r="27" spans="1:8" ht="39">
      <c r="A27" s="7"/>
      <c r="B27" s="12"/>
      <c r="C27" s="9" t="s">
        <v>31</v>
      </c>
      <c r="D27" s="10" t="s">
        <v>13</v>
      </c>
      <c r="E27" s="6">
        <v>505850</v>
      </c>
      <c r="F27" s="6">
        <v>0</v>
      </c>
      <c r="G27" s="6">
        <v>604116</v>
      </c>
      <c r="H27" s="6">
        <v>42184</v>
      </c>
    </row>
    <row r="28" spans="1:8" ht="39">
      <c r="A28" s="7"/>
      <c r="B28" s="12"/>
      <c r="C28" s="9" t="s">
        <v>16</v>
      </c>
      <c r="D28" s="10" t="s">
        <v>13</v>
      </c>
      <c r="E28" s="6">
        <v>4179901</v>
      </c>
      <c r="F28" s="6">
        <v>0</v>
      </c>
      <c r="G28" s="6">
        <v>2740812</v>
      </c>
      <c r="H28" s="6">
        <v>214726</v>
      </c>
    </row>
    <row r="29" spans="1:8" ht="16.5" customHeight="1">
      <c r="A29" s="7"/>
      <c r="B29" s="917" t="s">
        <v>17</v>
      </c>
      <c r="C29" s="917"/>
      <c r="D29" s="917"/>
      <c r="E29" s="917"/>
      <c r="F29" s="917"/>
      <c r="G29" s="917"/>
      <c r="H29" s="917"/>
    </row>
    <row r="30" spans="1:8" ht="16.5" customHeight="1">
      <c r="A30" s="7"/>
      <c r="B30" s="914" t="s">
        <v>18</v>
      </c>
      <c r="C30" s="914"/>
      <c r="D30" s="10" t="s">
        <v>13</v>
      </c>
      <c r="E30" s="6">
        <v>60935</v>
      </c>
      <c r="F30" s="6">
        <v>0</v>
      </c>
      <c r="G30" s="6">
        <v>70953</v>
      </c>
      <c r="H30" s="6">
        <v>2074</v>
      </c>
    </row>
    <row r="31" spans="1:8" ht="16.5" customHeight="1">
      <c r="A31" s="7"/>
      <c r="B31" s="914" t="s">
        <v>19</v>
      </c>
      <c r="C31" s="914"/>
      <c r="D31" s="10" t="s">
        <v>13</v>
      </c>
      <c r="E31" s="6">
        <v>98075</v>
      </c>
      <c r="F31" s="6">
        <v>0</v>
      </c>
      <c r="G31" s="6">
        <v>225645</v>
      </c>
      <c r="H31" s="6">
        <v>2772</v>
      </c>
    </row>
    <row r="32" spans="1:8" ht="16.5" customHeight="1">
      <c r="A32" s="7"/>
      <c r="B32" s="914" t="s">
        <v>20</v>
      </c>
      <c r="C32" s="914"/>
      <c r="D32" s="10" t="s">
        <v>13</v>
      </c>
      <c r="E32" s="6">
        <v>55414</v>
      </c>
      <c r="F32" s="6">
        <v>0</v>
      </c>
      <c r="G32" s="6">
        <v>131610</v>
      </c>
      <c r="H32" s="6">
        <v>1842</v>
      </c>
    </row>
    <row r="33" spans="1:8" ht="16.5" customHeight="1">
      <c r="A33" s="30"/>
      <c r="B33" s="915"/>
      <c r="C33" s="915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6103578</v>
      </c>
      <c r="F34" s="34">
        <v>0</v>
      </c>
      <c r="G34" s="33">
        <v>3862156</v>
      </c>
      <c r="H34" s="33">
        <v>267897</v>
      </c>
    </row>
    <row r="35" spans="1:8">
      <c r="A35" s="35"/>
      <c r="B35" s="36"/>
      <c r="C35" s="36"/>
      <c r="D35" s="37"/>
      <c r="H35" s="38">
        <v>10233631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4299</v>
      </c>
    </row>
    <row r="41" spans="1:8" ht="39">
      <c r="A41" s="7"/>
      <c r="B41" s="12"/>
      <c r="C41" s="9" t="s">
        <v>16</v>
      </c>
      <c r="D41" s="10" t="s">
        <v>13</v>
      </c>
      <c r="E41" s="6">
        <v>5884</v>
      </c>
      <c r="F41" s="11"/>
      <c r="G41" s="6">
        <v>174658</v>
      </c>
      <c r="H41" s="6">
        <v>87094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45923</v>
      </c>
      <c r="H44" s="48">
        <v>15628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2611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766574</v>
      </c>
      <c r="H46" s="6">
        <v>7712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16880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564055</v>
      </c>
      <c r="H50" s="6">
        <v>6360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4980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134319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3610</v>
      </c>
      <c r="H58" s="48"/>
    </row>
  </sheetData>
  <sheetProtection password="B002" sheet="1" selectLockedCells="1" selectUnlockedCells="1"/>
  <mergeCells count="22">
    <mergeCell ref="B6:C6"/>
    <mergeCell ref="B11:H11"/>
    <mergeCell ref="B12:C12"/>
    <mergeCell ref="B13:C13"/>
    <mergeCell ref="A4:A5"/>
    <mergeCell ref="B4:C5"/>
    <mergeCell ref="D4:D5"/>
    <mergeCell ref="E4:H4"/>
    <mergeCell ref="B14:C14"/>
    <mergeCell ref="B15:C15"/>
    <mergeCell ref="D22:D23"/>
    <mergeCell ref="E22:H22"/>
    <mergeCell ref="B16:C16"/>
    <mergeCell ref="B17:C17"/>
    <mergeCell ref="B32:C32"/>
    <mergeCell ref="B33:C33"/>
    <mergeCell ref="A22:A23"/>
    <mergeCell ref="B22:C23"/>
    <mergeCell ref="B30:C30"/>
    <mergeCell ref="B31:C31"/>
    <mergeCell ref="B24:C24"/>
    <mergeCell ref="B29:H29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1:K92"/>
  <sheetViews>
    <sheetView topLeftCell="A77" workbookViewId="0">
      <selection activeCell="H92" sqref="H9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90</v>
      </c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1406803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589273</v>
      </c>
      <c r="H10" s="6">
        <v>12160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342038</v>
      </c>
      <c r="F11" s="11">
        <v>0</v>
      </c>
      <c r="G11" s="6">
        <v>272060</v>
      </c>
      <c r="H11" s="6">
        <v>24429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852503</v>
      </c>
      <c r="F12" s="11">
        <v>0</v>
      </c>
      <c r="G12" s="6">
        <v>1112438</v>
      </c>
      <c r="H12" s="6">
        <v>94667</v>
      </c>
    </row>
    <row r="13" spans="1:11" ht="39">
      <c r="A13" s="7"/>
      <c r="B13" s="12"/>
      <c r="C13" s="9" t="s">
        <v>16</v>
      </c>
      <c r="D13" s="10" t="s">
        <v>13</v>
      </c>
      <c r="E13" s="6">
        <v>3422433</v>
      </c>
      <c r="F13" s="11">
        <v>0</v>
      </c>
      <c r="G13" s="6">
        <v>7423799</v>
      </c>
      <c r="H13" s="6">
        <v>149981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41309</v>
      </c>
      <c r="F15" s="13">
        <v>0</v>
      </c>
      <c r="G15" s="6">
        <v>57796</v>
      </c>
      <c r="H15" s="6">
        <v>1318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94555</v>
      </c>
      <c r="F16" s="13">
        <v>0</v>
      </c>
      <c r="G16" s="6">
        <v>161088</v>
      </c>
      <c r="H16" s="6">
        <v>882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30815</v>
      </c>
      <c r="F17" s="13">
        <v>0</v>
      </c>
      <c r="G17" s="6">
        <v>59450</v>
      </c>
      <c r="H17" s="6"/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6190456</v>
      </c>
      <c r="F21" s="469"/>
      <c r="G21" s="20">
        <v>9675904</v>
      </c>
      <c r="H21" s="469">
        <v>283437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16149797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1406803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74555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342038</v>
      </c>
      <c r="F32" s="6">
        <v>0</v>
      </c>
      <c r="G32" s="6">
        <v>107126</v>
      </c>
      <c r="H32" s="6">
        <v>24429</v>
      </c>
    </row>
    <row r="33" spans="1:8" ht="39">
      <c r="A33" s="7"/>
      <c r="B33" s="12"/>
      <c r="C33" s="9" t="s">
        <v>46</v>
      </c>
      <c r="D33" s="10" t="s">
        <v>13</v>
      </c>
      <c r="E33" s="6">
        <v>852503</v>
      </c>
      <c r="F33" s="6">
        <v>0</v>
      </c>
      <c r="G33" s="6">
        <v>837514</v>
      </c>
      <c r="H33" s="6">
        <v>7612</v>
      </c>
    </row>
    <row r="34" spans="1:8" ht="39">
      <c r="A34" s="7"/>
      <c r="B34" s="12"/>
      <c r="C34" s="9" t="s">
        <v>16</v>
      </c>
      <c r="D34" s="10" t="s">
        <v>13</v>
      </c>
      <c r="E34" s="6">
        <v>3067042</v>
      </c>
      <c r="F34" s="6">
        <v>0</v>
      </c>
      <c r="G34" s="6">
        <v>5439857</v>
      </c>
      <c r="H34" s="6">
        <v>108596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41309</v>
      </c>
      <c r="F36" s="6">
        <v>0</v>
      </c>
      <c r="G36" s="6">
        <v>57796</v>
      </c>
      <c r="H36" s="6">
        <v>1318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94555</v>
      </c>
      <c r="F37" s="6">
        <v>0</v>
      </c>
      <c r="G37" s="6">
        <v>161088</v>
      </c>
      <c r="H37" s="6">
        <v>882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30815</v>
      </c>
      <c r="F38" s="6">
        <v>0</v>
      </c>
      <c r="G38" s="6">
        <v>59450</v>
      </c>
      <c r="H38" s="6">
        <v>0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5835065</v>
      </c>
      <c r="F40" s="470">
        <v>0</v>
      </c>
      <c r="G40" s="33">
        <v>6737386</v>
      </c>
      <c r="H40" s="33">
        <v>142837</v>
      </c>
    </row>
    <row r="41" spans="1:8">
      <c r="A41" s="35"/>
      <c r="B41" s="36"/>
      <c r="C41" s="36"/>
      <c r="D41" s="37"/>
      <c r="H41" s="471">
        <v>12715288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3969</v>
      </c>
    </row>
    <row r="47" spans="1:8" ht="39">
      <c r="A47" s="7"/>
      <c r="B47" s="473"/>
      <c r="C47" s="9" t="s">
        <v>16</v>
      </c>
      <c r="D47" s="10" t="s">
        <v>13</v>
      </c>
      <c r="E47" s="6">
        <v>355391</v>
      </c>
      <c r="F47" s="11"/>
      <c r="G47" s="6">
        <v>292806</v>
      </c>
      <c r="H47" s="6">
        <v>3470</v>
      </c>
    </row>
    <row r="48" spans="1:8">
      <c r="B48" s="474"/>
    </row>
    <row r="49" spans="1:10" s="43" customFormat="1">
      <c r="A49" s="43" t="s">
        <v>53</v>
      </c>
      <c r="B49" s="475"/>
    </row>
    <row r="50" spans="1:10" ht="39">
      <c r="A50" s="44"/>
      <c r="B50" s="472"/>
      <c r="C50" s="46" t="s">
        <v>44</v>
      </c>
      <c r="D50" s="47" t="s">
        <v>13</v>
      </c>
      <c r="E50" s="48"/>
      <c r="F50" s="49"/>
      <c r="G50" s="48">
        <v>138782</v>
      </c>
      <c r="H50" s="48">
        <v>12160</v>
      </c>
      <c r="J50" s="474"/>
    </row>
    <row r="51" spans="1:10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7034</v>
      </c>
      <c r="J51" s="474"/>
    </row>
    <row r="52" spans="1:10" ht="39">
      <c r="A52" s="7"/>
      <c r="B52" s="473"/>
      <c r="C52" s="9" t="s">
        <v>16</v>
      </c>
      <c r="D52" s="10" t="s">
        <v>13</v>
      </c>
      <c r="E52" s="6"/>
      <c r="F52" s="11"/>
      <c r="G52" s="6">
        <v>982664</v>
      </c>
      <c r="H52" s="6">
        <v>4818</v>
      </c>
      <c r="J52" s="474"/>
    </row>
    <row r="53" spans="1:10">
      <c r="B53" s="474"/>
      <c r="J53" s="474"/>
    </row>
    <row r="54" spans="1:10" s="43" customFormat="1">
      <c r="A54" s="43" t="s">
        <v>54</v>
      </c>
      <c r="B54" s="475"/>
      <c r="J54" s="475"/>
    </row>
    <row r="55" spans="1:10" ht="39">
      <c r="A55" s="44"/>
      <c r="B55" s="472"/>
      <c r="C55" s="46" t="s">
        <v>46</v>
      </c>
      <c r="D55" s="47" t="s">
        <v>13</v>
      </c>
      <c r="E55" s="48"/>
      <c r="F55" s="49"/>
      <c r="G55" s="48">
        <v>187060</v>
      </c>
      <c r="H55" s="48"/>
      <c r="J55" s="474"/>
    </row>
    <row r="56" spans="1:10" ht="39">
      <c r="A56" s="7"/>
      <c r="B56" s="473"/>
      <c r="C56" s="9" t="s">
        <v>16</v>
      </c>
      <c r="D56" s="10" t="s">
        <v>13</v>
      </c>
      <c r="E56" s="6"/>
      <c r="F56" s="11"/>
      <c r="G56" s="6">
        <v>452879</v>
      </c>
      <c r="H56" s="6">
        <v>22711</v>
      </c>
      <c r="J56" s="474"/>
    </row>
    <row r="57" spans="1:10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J57" s="474"/>
    </row>
    <row r="58" spans="1:10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J58" s="474"/>
    </row>
    <row r="59" spans="1:10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J59" s="474"/>
    </row>
    <row r="60" spans="1:10" ht="15.75">
      <c r="A60" s="483"/>
      <c r="B60" s="484"/>
      <c r="C60" s="485"/>
      <c r="D60" s="486"/>
      <c r="E60" s="487"/>
      <c r="F60" s="488"/>
      <c r="G60" s="487"/>
      <c r="H60" s="487"/>
      <c r="J60" s="474"/>
    </row>
    <row r="61" spans="1:10">
      <c r="B61" s="474"/>
      <c r="J61" s="474"/>
    </row>
    <row r="62" spans="1:10" s="43" customFormat="1">
      <c r="A62" s="43" t="s">
        <v>55</v>
      </c>
      <c r="B62" s="475"/>
      <c r="J62" s="475"/>
    </row>
    <row r="63" spans="1:10">
      <c r="B63" s="474"/>
      <c r="J63" s="474"/>
    </row>
    <row r="64" spans="1:10" ht="39">
      <c r="A64" s="44"/>
      <c r="B64" s="472"/>
      <c r="C64" s="46" t="s">
        <v>46</v>
      </c>
      <c r="D64" s="47" t="s">
        <v>13</v>
      </c>
      <c r="E64" s="48"/>
      <c r="F64" s="49"/>
      <c r="G64" s="48">
        <v>72221</v>
      </c>
      <c r="H64" s="48"/>
      <c r="J64" s="474"/>
    </row>
    <row r="65" spans="1:10" ht="39">
      <c r="A65" s="44"/>
      <c r="B65" s="472"/>
      <c r="C65" s="46" t="s">
        <v>16</v>
      </c>
      <c r="D65" s="47" t="s">
        <v>13</v>
      </c>
      <c r="E65" s="48"/>
      <c r="F65" s="49"/>
      <c r="G65" s="48">
        <v>127359</v>
      </c>
      <c r="H65" s="48">
        <v>4366</v>
      </c>
      <c r="J65" s="474"/>
    </row>
    <row r="66" spans="1:10" s="43" customFormat="1">
      <c r="A66" s="43" t="s">
        <v>56</v>
      </c>
      <c r="B66" s="475"/>
      <c r="J66" s="475"/>
    </row>
    <row r="67" spans="1:10">
      <c r="B67" s="474"/>
      <c r="J67" s="474"/>
    </row>
    <row r="68" spans="1:10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10166</v>
      </c>
      <c r="J68" s="474"/>
    </row>
    <row r="69" spans="1:10" ht="39">
      <c r="A69" s="44"/>
      <c r="B69" s="472"/>
      <c r="C69" s="46" t="s">
        <v>16</v>
      </c>
      <c r="D69" s="47" t="s">
        <v>13</v>
      </c>
      <c r="E69" s="48"/>
      <c r="F69" s="49"/>
      <c r="G69" s="48">
        <v>2160</v>
      </c>
      <c r="H69" s="48"/>
      <c r="J69" s="474"/>
    </row>
    <row r="70" spans="1:10">
      <c r="B70" s="474"/>
      <c r="J70" s="474"/>
    </row>
    <row r="71" spans="1:10" s="43" customFormat="1">
      <c r="A71" s="43" t="s">
        <v>57</v>
      </c>
      <c r="B71" s="475"/>
      <c r="J71" s="475"/>
    </row>
    <row r="72" spans="1:10">
      <c r="B72" s="474"/>
      <c r="J72" s="474"/>
    </row>
    <row r="73" spans="1:10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375936</v>
      </c>
      <c r="H73" s="48"/>
      <c r="J73" s="474"/>
    </row>
    <row r="74" spans="1:10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138042</v>
      </c>
      <c r="H74" s="6"/>
      <c r="J74" s="474"/>
    </row>
    <row r="75" spans="1:10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15643</v>
      </c>
      <c r="H75" s="6">
        <v>50326</v>
      </c>
      <c r="J75" s="474"/>
    </row>
    <row r="76" spans="1:10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J76" s="474"/>
    </row>
    <row r="77" spans="1:10" ht="15.75">
      <c r="A77" s="483"/>
      <c r="B77" s="484"/>
      <c r="C77" s="485"/>
      <c r="D77" s="486"/>
      <c r="E77" s="487"/>
      <c r="F77" s="488"/>
      <c r="G77" s="487"/>
      <c r="H77" s="487"/>
      <c r="J77" s="474"/>
    </row>
    <row r="78" spans="1:10">
      <c r="A78" s="43" t="s">
        <v>69</v>
      </c>
      <c r="B78" s="475"/>
      <c r="C78" s="43"/>
      <c r="D78" s="43"/>
      <c r="E78" s="43"/>
      <c r="F78" s="43"/>
      <c r="G78" s="43"/>
      <c r="H78" s="43"/>
      <c r="J78" s="474"/>
    </row>
    <row r="79" spans="1:10">
      <c r="B79" s="474"/>
      <c r="J79" s="474"/>
    </row>
    <row r="80" spans="1:10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21280</v>
      </c>
      <c r="H80" s="48" t="s">
        <v>76</v>
      </c>
      <c r="J80" s="474"/>
    </row>
    <row r="81" spans="1:10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17120</v>
      </c>
      <c r="H81" s="48">
        <v>6020</v>
      </c>
      <c r="J81" s="474"/>
    </row>
    <row r="82" spans="1:10">
      <c r="B82" s="474"/>
      <c r="J82" s="474"/>
    </row>
    <row r="83" spans="1:10">
      <c r="B83" s="474"/>
      <c r="J83" s="474"/>
    </row>
    <row r="84" spans="1:10">
      <c r="A84" s="43" t="s">
        <v>70</v>
      </c>
      <c r="B84" s="475"/>
      <c r="C84" s="43"/>
      <c r="D84" s="43"/>
      <c r="E84" s="43"/>
      <c r="F84" s="43"/>
      <c r="G84" s="43"/>
      <c r="H84" s="43"/>
      <c r="J84" s="474"/>
    </row>
    <row r="85" spans="1:10">
      <c r="B85" s="474"/>
      <c r="J85" s="474"/>
    </row>
    <row r="86" spans="1:10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108954</v>
      </c>
      <c r="H86" s="48">
        <v>0</v>
      </c>
      <c r="J86" s="474"/>
    </row>
    <row r="87" spans="1:10">
      <c r="J87" s="474"/>
    </row>
    <row r="88" spans="1:10">
      <c r="J88" s="474"/>
    </row>
    <row r="89" spans="1:10" s="43" customFormat="1">
      <c r="A89" s="43" t="s">
        <v>77</v>
      </c>
      <c r="J89" s="475"/>
    </row>
    <row r="90" spans="1:10">
      <c r="J90" s="474"/>
    </row>
    <row r="91" spans="1:10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5612</v>
      </c>
      <c r="H91" s="496" t="s">
        <v>76</v>
      </c>
      <c r="J91" s="474"/>
    </row>
    <row r="92" spans="1:10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15560</v>
      </c>
      <c r="J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/>
  <dimension ref="A1:K92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91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1390758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638174</v>
      </c>
      <c r="H10" s="6">
        <v>17209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340324</v>
      </c>
      <c r="F11" s="11">
        <v>0</v>
      </c>
      <c r="G11" s="6">
        <v>293874</v>
      </c>
      <c r="H11" s="6">
        <v>20974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834150</v>
      </c>
      <c r="F12" s="11">
        <v>0</v>
      </c>
      <c r="G12" s="6">
        <v>1137541</v>
      </c>
      <c r="H12" s="6">
        <v>99868</v>
      </c>
    </row>
    <row r="13" spans="1:11" ht="39">
      <c r="A13" s="7"/>
      <c r="B13" s="12"/>
      <c r="C13" s="9" t="s">
        <v>16</v>
      </c>
      <c r="D13" s="10" t="s">
        <v>13</v>
      </c>
      <c r="E13" s="6">
        <v>3780477</v>
      </c>
      <c r="F13" s="11">
        <v>0</v>
      </c>
      <c r="G13" s="6">
        <v>7313616</v>
      </c>
      <c r="H13" s="6">
        <v>156931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88101</v>
      </c>
      <c r="F15" s="13">
        <v>0</v>
      </c>
      <c r="G15" s="6">
        <v>53534</v>
      </c>
      <c r="H15" s="6">
        <v>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104322</v>
      </c>
      <c r="F16" s="13">
        <v>0</v>
      </c>
      <c r="G16" s="6">
        <v>152602</v>
      </c>
      <c r="H16" s="6">
        <v>1157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58139</v>
      </c>
      <c r="F17" s="13">
        <v>0</v>
      </c>
      <c r="G17" s="6">
        <v>70750</v>
      </c>
      <c r="H17" s="6">
        <v>848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6596271</v>
      </c>
      <c r="F21" s="469"/>
      <c r="G21" s="20">
        <v>9660091</v>
      </c>
      <c r="H21" s="469">
        <v>296987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16553349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1390758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63810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340324</v>
      </c>
      <c r="F32" s="6">
        <v>0</v>
      </c>
      <c r="G32" s="6">
        <v>101865</v>
      </c>
      <c r="H32" s="6">
        <v>20974</v>
      </c>
    </row>
    <row r="33" spans="1:8" ht="39">
      <c r="A33" s="7"/>
      <c r="B33" s="12"/>
      <c r="C33" s="9" t="s">
        <v>46</v>
      </c>
      <c r="D33" s="10" t="s">
        <v>13</v>
      </c>
      <c r="E33" s="6">
        <v>834150</v>
      </c>
      <c r="F33" s="6">
        <v>0</v>
      </c>
      <c r="G33" s="6">
        <v>848931</v>
      </c>
      <c r="H33" s="6">
        <v>6133</v>
      </c>
    </row>
    <row r="34" spans="1:8" ht="39">
      <c r="A34" s="7"/>
      <c r="B34" s="12"/>
      <c r="C34" s="9" t="s">
        <v>16</v>
      </c>
      <c r="D34" s="10" t="s">
        <v>13</v>
      </c>
      <c r="E34" s="6">
        <v>3444209</v>
      </c>
      <c r="F34" s="6">
        <v>0</v>
      </c>
      <c r="G34" s="6">
        <v>5466933</v>
      </c>
      <c r="H34" s="6">
        <v>102357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88101</v>
      </c>
      <c r="F36" s="6">
        <v>0</v>
      </c>
      <c r="G36" s="6">
        <v>53534</v>
      </c>
      <c r="H36" s="6">
        <v>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104322</v>
      </c>
      <c r="F37" s="6">
        <v>0</v>
      </c>
      <c r="G37" s="6">
        <v>152602</v>
      </c>
      <c r="H37" s="6">
        <v>1157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58139</v>
      </c>
      <c r="F38" s="6">
        <v>0</v>
      </c>
      <c r="G38" s="6">
        <v>70750</v>
      </c>
      <c r="H38" s="6">
        <v>848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6260003</v>
      </c>
      <c r="F40" s="470">
        <v>0</v>
      </c>
      <c r="G40" s="33">
        <v>6758425</v>
      </c>
      <c r="H40" s="33">
        <v>131469</v>
      </c>
    </row>
    <row r="41" spans="1:8">
      <c r="A41" s="35"/>
      <c r="B41" s="36"/>
      <c r="C41" s="36"/>
      <c r="D41" s="37"/>
      <c r="H41" s="471">
        <v>13149897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3565</v>
      </c>
    </row>
    <row r="47" spans="1:8" ht="39">
      <c r="A47" s="7"/>
      <c r="B47" s="473"/>
      <c r="C47" s="9" t="s">
        <v>16</v>
      </c>
      <c r="D47" s="10" t="s">
        <v>13</v>
      </c>
      <c r="E47" s="6">
        <v>336268</v>
      </c>
      <c r="F47" s="11"/>
      <c r="G47" s="6">
        <v>285976</v>
      </c>
      <c r="H47" s="508">
        <v>6181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116573</v>
      </c>
      <c r="H50" s="48">
        <v>17209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6375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832390</v>
      </c>
      <c r="H52" s="6">
        <v>3924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188081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475211</v>
      </c>
      <c r="H56" s="6">
        <v>34371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78719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125750</v>
      </c>
      <c r="H65" s="48">
        <v>4518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8611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1470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457791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159216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21810</v>
      </c>
      <c r="H75" s="6">
        <v>61224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31320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19800</v>
      </c>
      <c r="H81" s="48">
        <v>5580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106086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1473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13960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92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1457716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597611</v>
      </c>
      <c r="H10" s="6">
        <v>5755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199674</v>
      </c>
      <c r="F11" s="11">
        <v>0</v>
      </c>
      <c r="G11" s="6">
        <v>273133</v>
      </c>
      <c r="H11" s="6">
        <v>15732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829341</v>
      </c>
      <c r="F12" s="11">
        <v>0</v>
      </c>
      <c r="G12" s="6">
        <v>1178978</v>
      </c>
      <c r="H12" s="6">
        <v>103797</v>
      </c>
    </row>
    <row r="13" spans="1:11" ht="39">
      <c r="A13" s="7"/>
      <c r="B13" s="12"/>
      <c r="C13" s="9" t="s">
        <v>16</v>
      </c>
      <c r="D13" s="10" t="s">
        <v>13</v>
      </c>
      <c r="E13" s="6">
        <v>3612567</v>
      </c>
      <c r="F13" s="11">
        <v>0</v>
      </c>
      <c r="G13" s="6">
        <v>7970106</v>
      </c>
      <c r="H13" s="6">
        <v>133862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59283</v>
      </c>
      <c r="F15" s="13">
        <v>0</v>
      </c>
      <c r="G15" s="6">
        <v>52841</v>
      </c>
      <c r="H15" s="6">
        <v>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93221</v>
      </c>
      <c r="F16" s="13">
        <v>0</v>
      </c>
      <c r="G16" s="6">
        <v>146318</v>
      </c>
      <c r="H16" s="6">
        <v>704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40770</v>
      </c>
      <c r="F17" s="13">
        <v>0</v>
      </c>
      <c r="G17" s="6">
        <v>65606</v>
      </c>
      <c r="H17" s="6">
        <v>677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6292572</v>
      </c>
      <c r="F21" s="469"/>
      <c r="G21" s="20">
        <v>10284593</v>
      </c>
      <c r="H21" s="509">
        <v>260527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16837692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1457716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69448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199674</v>
      </c>
      <c r="F32" s="6">
        <v>0</v>
      </c>
      <c r="G32" s="6">
        <v>107426</v>
      </c>
      <c r="H32" s="6">
        <v>15732</v>
      </c>
    </row>
    <row r="33" spans="1:8" ht="39">
      <c r="A33" s="7"/>
      <c r="B33" s="12"/>
      <c r="C33" s="9" t="s">
        <v>46</v>
      </c>
      <c r="D33" s="10" t="s">
        <v>13</v>
      </c>
      <c r="E33" s="6">
        <v>829341</v>
      </c>
      <c r="F33" s="6">
        <v>0</v>
      </c>
      <c r="G33" s="6">
        <v>904018</v>
      </c>
      <c r="H33" s="6">
        <v>5632</v>
      </c>
    </row>
    <row r="34" spans="1:8" ht="39">
      <c r="A34" s="7"/>
      <c r="B34" s="12"/>
      <c r="C34" s="9" t="s">
        <v>16</v>
      </c>
      <c r="D34" s="10" t="s">
        <v>13</v>
      </c>
      <c r="E34" s="6">
        <v>3283965</v>
      </c>
      <c r="F34" s="6">
        <v>0</v>
      </c>
      <c r="G34" s="6">
        <v>6066349</v>
      </c>
      <c r="H34" s="6">
        <v>84664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59283</v>
      </c>
      <c r="F36" s="6">
        <v>0</v>
      </c>
      <c r="G36" s="6">
        <v>52841</v>
      </c>
      <c r="H36" s="6">
        <v>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93221</v>
      </c>
      <c r="F37" s="6">
        <v>0</v>
      </c>
      <c r="G37" s="6">
        <v>146318</v>
      </c>
      <c r="H37" s="6">
        <v>704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40770</v>
      </c>
      <c r="F38" s="6">
        <v>0</v>
      </c>
      <c r="G38" s="6">
        <v>65606</v>
      </c>
      <c r="H38" s="6">
        <v>677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5963970</v>
      </c>
      <c r="F40" s="470">
        <v>0</v>
      </c>
      <c r="G40" s="33">
        <v>7412006</v>
      </c>
      <c r="H40" s="33">
        <v>107409</v>
      </c>
    </row>
    <row r="41" spans="1:8">
      <c r="A41" s="35"/>
      <c r="B41" s="36"/>
      <c r="C41" s="36"/>
      <c r="D41" s="37"/>
      <c r="H41" s="471">
        <v>13483385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3984</v>
      </c>
    </row>
    <row r="47" spans="1:8" ht="39">
      <c r="A47" s="7"/>
      <c r="B47" s="473"/>
      <c r="C47" s="9" t="s">
        <v>16</v>
      </c>
      <c r="D47" s="10" t="s">
        <v>13</v>
      </c>
      <c r="E47" s="6">
        <v>328602</v>
      </c>
      <c r="F47" s="11"/>
      <c r="G47" s="6">
        <v>295260</v>
      </c>
      <c r="H47" s="508">
        <v>2705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110435</v>
      </c>
      <c r="H50" s="48">
        <v>5755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5619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902889</v>
      </c>
      <c r="H52" s="6">
        <v>5550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167042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450759</v>
      </c>
      <c r="H56" s="6">
        <v>31004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82289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126194</v>
      </c>
      <c r="H65" s="48">
        <v>4639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9036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417728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139936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25629</v>
      </c>
      <c r="H75" s="6">
        <v>65446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20720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19840</v>
      </c>
      <c r="H81" s="48">
        <v>5300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107725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5051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14080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/>
  <dimension ref="A1:K9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93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1030039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2155902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510">
        <v>378036</v>
      </c>
      <c r="H10" s="6">
        <v>17171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596606</v>
      </c>
      <c r="F11" s="11">
        <v>0</v>
      </c>
      <c r="G11" s="6">
        <v>256738</v>
      </c>
      <c r="H11" s="6">
        <v>12292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1484100</v>
      </c>
      <c r="F12" s="11">
        <v>0</v>
      </c>
      <c r="G12" s="6">
        <v>741052</v>
      </c>
      <c r="H12" s="6">
        <v>164388</v>
      </c>
    </row>
    <row r="13" spans="1:11" ht="39">
      <c r="A13" s="7"/>
      <c r="B13" s="12"/>
      <c r="C13" s="9" t="s">
        <v>16</v>
      </c>
      <c r="D13" s="10" t="s">
        <v>13</v>
      </c>
      <c r="E13" s="6">
        <v>3390544</v>
      </c>
      <c r="F13" s="11">
        <v>0</v>
      </c>
      <c r="G13" s="6">
        <v>4653479</v>
      </c>
      <c r="H13" s="6">
        <v>102475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46693</v>
      </c>
      <c r="F15" s="13">
        <v>0</v>
      </c>
      <c r="G15" s="6">
        <v>49882</v>
      </c>
      <c r="H15" s="6">
        <v>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44281</v>
      </c>
      <c r="F16" s="13">
        <v>0</v>
      </c>
      <c r="G16" s="6">
        <v>114626</v>
      </c>
      <c r="H16" s="6">
        <v>602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77375</v>
      </c>
      <c r="F17" s="13">
        <v>0</v>
      </c>
      <c r="G17" s="6">
        <v>85150</v>
      </c>
      <c r="H17" s="6">
        <v>389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6669638</v>
      </c>
      <c r="F21" s="469"/>
      <c r="G21" s="20">
        <v>8434865</v>
      </c>
      <c r="H21" s="509">
        <v>297317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15401820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1030039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2155902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54842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596606</v>
      </c>
      <c r="F32" s="6">
        <v>0</v>
      </c>
      <c r="G32" s="6">
        <v>97429</v>
      </c>
      <c r="H32" s="6">
        <v>12292</v>
      </c>
    </row>
    <row r="33" spans="1:8" ht="39">
      <c r="A33" s="7"/>
      <c r="B33" s="12"/>
      <c r="C33" s="9" t="s">
        <v>46</v>
      </c>
      <c r="D33" s="10" t="s">
        <v>13</v>
      </c>
      <c r="E33" s="6">
        <v>901844</v>
      </c>
      <c r="F33" s="6">
        <v>0</v>
      </c>
      <c r="G33" s="6">
        <v>402657</v>
      </c>
      <c r="H33" s="6">
        <v>6145</v>
      </c>
    </row>
    <row r="34" spans="1:8" ht="39">
      <c r="A34" s="7"/>
      <c r="B34" s="12"/>
      <c r="C34" s="9" t="s">
        <v>16</v>
      </c>
      <c r="D34" s="10" t="s">
        <v>13</v>
      </c>
      <c r="E34" s="6">
        <v>3080021</v>
      </c>
      <c r="F34" s="6">
        <v>0</v>
      </c>
      <c r="G34" s="6">
        <v>3325202</v>
      </c>
      <c r="H34" s="6">
        <v>59424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46693</v>
      </c>
      <c r="F36" s="6">
        <v>0</v>
      </c>
      <c r="G36" s="6">
        <v>49882</v>
      </c>
      <c r="H36" s="6">
        <v>0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44281</v>
      </c>
      <c r="F37" s="6">
        <v>0</v>
      </c>
      <c r="G37" s="6">
        <v>114626</v>
      </c>
      <c r="H37" s="6">
        <v>602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77375</v>
      </c>
      <c r="F38" s="6">
        <v>0</v>
      </c>
      <c r="G38" s="6">
        <v>85150</v>
      </c>
      <c r="H38" s="6">
        <v>389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5776859</v>
      </c>
      <c r="F40" s="470">
        <v>0</v>
      </c>
      <c r="G40" s="33">
        <v>6285690</v>
      </c>
      <c r="H40" s="33">
        <v>78852</v>
      </c>
    </row>
    <row r="41" spans="1:8">
      <c r="A41" s="35"/>
      <c r="B41" s="36"/>
      <c r="C41" s="36"/>
      <c r="D41" s="37"/>
      <c r="H41" s="471">
        <v>12141401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4682</v>
      </c>
    </row>
    <row r="47" spans="1:8" ht="39">
      <c r="A47" s="7"/>
      <c r="B47" s="473"/>
      <c r="C47" s="9" t="s">
        <v>16</v>
      </c>
      <c r="D47" s="10" t="s">
        <v>13</v>
      </c>
      <c r="E47" s="6">
        <v>310523</v>
      </c>
      <c r="F47" s="11"/>
      <c r="G47" s="6">
        <v>247444</v>
      </c>
      <c r="H47" s="508">
        <v>877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38799</v>
      </c>
      <c r="H50" s="48">
        <v>17171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3223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458650</v>
      </c>
      <c r="H52" s="6">
        <v>6654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205706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411042</v>
      </c>
      <c r="H56" s="6">
        <v>26384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99604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98073</v>
      </c>
      <c r="H65" s="48">
        <v>4516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582256</v>
      </c>
      <c r="F68" s="49"/>
      <c r="G68" s="48">
        <v>4270</v>
      </c>
      <c r="H68" s="48">
        <v>80074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284395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121741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28815</v>
      </c>
      <c r="H75" s="6">
        <v>55924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33880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17840</v>
      </c>
      <c r="H81" s="48">
        <v>4620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94208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3688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14340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/>
  <dimension ref="A1:K92"/>
  <sheetViews>
    <sheetView workbookViewId="0">
      <selection activeCell="E4" sqref="E4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94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923352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2369174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511">
        <v>283851</v>
      </c>
      <c r="H10" s="6">
        <v>9296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350649</v>
      </c>
      <c r="F11" s="11">
        <v>0</v>
      </c>
      <c r="G11" s="6">
        <v>214227</v>
      </c>
      <c r="H11" s="6">
        <v>6240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1526777</v>
      </c>
      <c r="F12" s="11">
        <v>0</v>
      </c>
      <c r="G12" s="6">
        <v>677805</v>
      </c>
      <c r="H12" s="6">
        <v>116288</v>
      </c>
    </row>
    <row r="13" spans="1:11" ht="39">
      <c r="A13" s="7"/>
      <c r="B13" s="12"/>
      <c r="C13" s="9" t="s">
        <v>16</v>
      </c>
      <c r="D13" s="10" t="s">
        <v>13</v>
      </c>
      <c r="E13" s="6">
        <v>2608448</v>
      </c>
      <c r="F13" s="11">
        <v>0</v>
      </c>
      <c r="G13" s="6">
        <v>3683795</v>
      </c>
      <c r="H13" s="6">
        <v>87986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39343</v>
      </c>
      <c r="F15" s="13">
        <v>0</v>
      </c>
      <c r="G15" s="6">
        <v>34556</v>
      </c>
      <c r="H15" s="6">
        <v>492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42098</v>
      </c>
      <c r="F16" s="13">
        <v>0</v>
      </c>
      <c r="G16" s="6">
        <v>44990</v>
      </c>
      <c r="H16" s="6">
        <v>440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56390</v>
      </c>
      <c r="F17" s="13">
        <v>0</v>
      </c>
      <c r="G17" s="6">
        <v>105986</v>
      </c>
      <c r="H17" s="6">
        <v>77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5547057</v>
      </c>
      <c r="F21" s="469"/>
      <c r="G21" s="20">
        <v>7414384</v>
      </c>
      <c r="H21" s="509">
        <v>220819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13182260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923352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2369174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45476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350649</v>
      </c>
      <c r="F32" s="6">
        <v>0</v>
      </c>
      <c r="G32" s="6">
        <v>99866</v>
      </c>
      <c r="H32" s="6">
        <v>6240</v>
      </c>
    </row>
    <row r="33" spans="1:8" ht="39">
      <c r="A33" s="7"/>
      <c r="B33" s="12"/>
      <c r="C33" s="9" t="s">
        <v>46</v>
      </c>
      <c r="D33" s="10" t="s">
        <v>13</v>
      </c>
      <c r="E33" s="6">
        <v>1032496</v>
      </c>
      <c r="F33" s="6">
        <v>0</v>
      </c>
      <c r="G33" s="6">
        <v>341360</v>
      </c>
      <c r="H33" s="6">
        <v>2234</v>
      </c>
    </row>
    <row r="34" spans="1:8" ht="39">
      <c r="A34" s="7"/>
      <c r="B34" s="12"/>
      <c r="C34" s="9" t="s">
        <v>16</v>
      </c>
      <c r="D34" s="10" t="s">
        <v>13</v>
      </c>
      <c r="E34" s="6">
        <v>2387282</v>
      </c>
      <c r="F34" s="6">
        <v>0</v>
      </c>
      <c r="G34" s="6">
        <v>2675368</v>
      </c>
      <c r="H34" s="6">
        <v>50021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39343</v>
      </c>
      <c r="F36" s="6">
        <v>0</v>
      </c>
      <c r="G36" s="6">
        <v>34556</v>
      </c>
      <c r="H36" s="6">
        <v>492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42098</v>
      </c>
      <c r="F37" s="6">
        <v>0</v>
      </c>
      <c r="G37" s="6">
        <v>44990</v>
      </c>
      <c r="H37" s="6">
        <v>440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56390</v>
      </c>
      <c r="F38" s="6">
        <v>0</v>
      </c>
      <c r="G38" s="6">
        <v>105986</v>
      </c>
      <c r="H38" s="6">
        <v>77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4831610</v>
      </c>
      <c r="F40" s="470">
        <v>0</v>
      </c>
      <c r="G40" s="33">
        <v>5716776</v>
      </c>
      <c r="H40" s="33">
        <v>59504</v>
      </c>
    </row>
    <row r="41" spans="1:8">
      <c r="A41" s="35"/>
      <c r="B41" s="36"/>
      <c r="C41" s="36"/>
      <c r="D41" s="37"/>
      <c r="H41" s="471">
        <v>10607890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5611</v>
      </c>
    </row>
    <row r="47" spans="1:8" ht="39">
      <c r="A47" s="7"/>
      <c r="B47" s="473"/>
      <c r="C47" s="9" t="s">
        <v>16</v>
      </c>
      <c r="D47" s="10" t="s">
        <v>13</v>
      </c>
      <c r="E47" s="6">
        <v>221166</v>
      </c>
      <c r="F47" s="11"/>
      <c r="G47" s="6">
        <v>192692</v>
      </c>
      <c r="H47" s="508">
        <v>102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25938</v>
      </c>
      <c r="H50" s="48">
        <v>9296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1822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289129</v>
      </c>
      <c r="H52" s="6">
        <v>5310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222701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381898</v>
      </c>
      <c r="H56" s="6">
        <v>24491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96090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38699</v>
      </c>
      <c r="H65" s="48">
        <v>2962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494281</v>
      </c>
      <c r="F68" s="49"/>
      <c r="G68" s="48">
        <v>6752</v>
      </c>
      <c r="H68" s="48">
        <v>37382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860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212437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88053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10902</v>
      </c>
      <c r="H75" s="6">
        <v>57279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21240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11760</v>
      </c>
      <c r="H81" s="48">
        <v>5100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93389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5068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11960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/>
  <dimension ref="A1:K92"/>
  <sheetViews>
    <sheetView workbookViewId="0">
      <selection activeCell="E4" sqref="E4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95</v>
      </c>
    </row>
    <row r="4" spans="1:11">
      <c r="E4" s="512"/>
      <c r="F4" s="513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748652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3095694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405000</v>
      </c>
      <c r="F10" s="11">
        <v>0</v>
      </c>
      <c r="G10" s="511">
        <v>334666</v>
      </c>
      <c r="H10" s="6">
        <v>5588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364420</v>
      </c>
      <c r="F11" s="11">
        <v>0</v>
      </c>
      <c r="G11" s="6">
        <v>236622</v>
      </c>
      <c r="H11" s="6">
        <v>3661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1899037</v>
      </c>
      <c r="F12" s="11">
        <v>0</v>
      </c>
      <c r="G12" s="6">
        <v>900785</v>
      </c>
      <c r="H12" s="6">
        <v>132520</v>
      </c>
    </row>
    <row r="13" spans="1:11" ht="39">
      <c r="A13" s="7"/>
      <c r="B13" s="12"/>
      <c r="C13" s="9" t="s">
        <v>16</v>
      </c>
      <c r="D13" s="10" t="s">
        <v>13</v>
      </c>
      <c r="E13" s="6">
        <v>2687193</v>
      </c>
      <c r="F13" s="11">
        <v>0</v>
      </c>
      <c r="G13" s="6">
        <v>4047415</v>
      </c>
      <c r="H13" s="6">
        <v>74294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42953</v>
      </c>
      <c r="F15" s="13">
        <v>0</v>
      </c>
      <c r="G15" s="6">
        <v>24579</v>
      </c>
      <c r="H15" s="6">
        <v>643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62102</v>
      </c>
      <c r="F16" s="13">
        <v>0</v>
      </c>
      <c r="G16" s="6">
        <v>60439</v>
      </c>
      <c r="H16" s="6">
        <v>294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53440</v>
      </c>
      <c r="F17" s="13">
        <v>0</v>
      </c>
      <c r="G17" s="6">
        <v>68088</v>
      </c>
      <c r="H17" s="6">
        <v>26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6262797</v>
      </c>
      <c r="F21" s="469"/>
      <c r="G21" s="20">
        <v>8768288</v>
      </c>
      <c r="H21" s="509">
        <v>217026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15248111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748652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2609258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48979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364420</v>
      </c>
      <c r="F32" s="6">
        <v>0</v>
      </c>
      <c r="G32" s="6">
        <v>105895</v>
      </c>
      <c r="H32" s="6">
        <v>3661</v>
      </c>
    </row>
    <row r="33" spans="1:9" ht="39">
      <c r="A33" s="7"/>
      <c r="B33" s="12"/>
      <c r="C33" s="9" t="s">
        <v>46</v>
      </c>
      <c r="D33" s="10" t="s">
        <v>13</v>
      </c>
      <c r="E33" s="6">
        <v>1383017</v>
      </c>
      <c r="F33" s="6">
        <v>0</v>
      </c>
      <c r="G33" s="6">
        <v>523373</v>
      </c>
      <c r="H33" s="6">
        <v>1256</v>
      </c>
    </row>
    <row r="34" spans="1:9" ht="39">
      <c r="A34" s="7"/>
      <c r="B34" s="12"/>
      <c r="C34" s="9" t="s">
        <v>16</v>
      </c>
      <c r="D34" s="10" t="s">
        <v>13</v>
      </c>
      <c r="E34" s="6">
        <v>2468896</v>
      </c>
      <c r="F34" s="6">
        <v>0</v>
      </c>
      <c r="G34" s="6">
        <v>3100877</v>
      </c>
      <c r="H34" s="6">
        <v>34253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42953</v>
      </c>
      <c r="F36" s="6">
        <v>0</v>
      </c>
      <c r="G36" s="6">
        <v>24579</v>
      </c>
      <c r="H36" s="6">
        <v>643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62102</v>
      </c>
      <c r="F37" s="6">
        <v>0</v>
      </c>
      <c r="G37" s="6">
        <v>60439</v>
      </c>
      <c r="H37" s="6">
        <v>294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53440</v>
      </c>
      <c r="F38" s="6">
        <v>0</v>
      </c>
      <c r="G38" s="6">
        <v>68088</v>
      </c>
      <c r="H38" s="6">
        <v>26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5123480</v>
      </c>
      <c r="F40" s="470">
        <v>0</v>
      </c>
      <c r="G40" s="33">
        <v>6541488</v>
      </c>
      <c r="H40" s="33">
        <v>40133</v>
      </c>
    </row>
    <row r="41" spans="1:9">
      <c r="A41" s="35"/>
      <c r="B41" s="36"/>
      <c r="C41" s="36"/>
      <c r="D41" s="37"/>
      <c r="H41" s="471">
        <v>11705101</v>
      </c>
    </row>
    <row r="42" spans="1:9">
      <c r="A42" s="39"/>
      <c r="E42" s="31"/>
      <c r="F42" s="31"/>
      <c r="G42" s="31"/>
      <c r="H42" s="514"/>
    </row>
    <row r="43" spans="1:9">
      <c r="A43" s="41"/>
      <c r="B43" s="36"/>
      <c r="C43" s="36"/>
      <c r="D43" s="36"/>
      <c r="E43" s="36"/>
      <c r="F43" s="36"/>
      <c r="G43" s="36"/>
      <c r="H43" s="515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5488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218297</v>
      </c>
      <c r="F47" s="11"/>
      <c r="G47" s="6">
        <v>176609</v>
      </c>
      <c r="H47" s="508">
        <v>82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16590</v>
      </c>
      <c r="H50" s="48">
        <v>5588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1041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207398</v>
      </c>
      <c r="H52" s="6">
        <v>4290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249336</v>
      </c>
      <c r="H55" s="48">
        <v>17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410862</v>
      </c>
      <c r="H56" s="6">
        <v>28559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104228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39730</v>
      </c>
      <c r="H65" s="48">
        <v>2250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516020</v>
      </c>
      <c r="F68" s="49"/>
      <c r="G68" s="48">
        <v>5914</v>
      </c>
      <c r="H68" s="48">
        <v>50550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1400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486436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405000</v>
      </c>
      <c r="F73" s="49">
        <v>0</v>
      </c>
      <c r="G73" s="48">
        <v>269097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97793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17934</v>
      </c>
      <c r="H75" s="6">
        <v>64948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30000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17560</v>
      </c>
      <c r="H81" s="48">
        <v>4860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92979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2934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9220</v>
      </c>
      <c r="I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/>
  <dimension ref="A1:K92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96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890123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3020917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434400</v>
      </c>
      <c r="F10" s="11">
        <v>0</v>
      </c>
      <c r="G10" s="511">
        <v>278576</v>
      </c>
      <c r="H10" s="6">
        <v>5524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419087</v>
      </c>
      <c r="F11" s="11">
        <v>0</v>
      </c>
      <c r="G11" s="6">
        <v>244299</v>
      </c>
      <c r="H11" s="6">
        <v>1816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1869296</v>
      </c>
      <c r="F12" s="11">
        <v>0</v>
      </c>
      <c r="G12" s="6">
        <v>1224503</v>
      </c>
      <c r="H12" s="6">
        <v>143793</v>
      </c>
    </row>
    <row r="13" spans="1:11" ht="39">
      <c r="A13" s="7"/>
      <c r="B13" s="12"/>
      <c r="C13" s="9" t="s">
        <v>16</v>
      </c>
      <c r="D13" s="10" t="s">
        <v>13</v>
      </c>
      <c r="E13" s="6">
        <v>2847586</v>
      </c>
      <c r="F13" s="11">
        <v>0</v>
      </c>
      <c r="G13" s="6">
        <v>4487597</v>
      </c>
      <c r="H13" s="6">
        <v>79413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33142</v>
      </c>
      <c r="F15" s="13">
        <v>0</v>
      </c>
      <c r="G15" s="6">
        <v>31956</v>
      </c>
      <c r="H15" s="6">
        <v>698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48472</v>
      </c>
      <c r="F16" s="13">
        <v>0</v>
      </c>
      <c r="G16" s="6">
        <v>75208</v>
      </c>
      <c r="H16" s="6">
        <v>272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47145</v>
      </c>
      <c r="F17" s="13">
        <v>0</v>
      </c>
      <c r="G17" s="6">
        <v>77832</v>
      </c>
      <c r="H17" s="6">
        <v>28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6589251</v>
      </c>
      <c r="F21" s="469"/>
      <c r="G21" s="20">
        <v>9440888</v>
      </c>
      <c r="H21" s="509">
        <v>231544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16261683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890123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2678989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56012</v>
      </c>
      <c r="F31" s="6">
        <v>0</v>
      </c>
      <c r="G31" s="6">
        <v>40656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419087</v>
      </c>
      <c r="F32" s="6">
        <v>0</v>
      </c>
      <c r="G32" s="6">
        <v>125631</v>
      </c>
      <c r="H32" s="6">
        <v>1816</v>
      </c>
    </row>
    <row r="33" spans="1:9" ht="39">
      <c r="A33" s="7"/>
      <c r="B33" s="12"/>
      <c r="C33" s="9" t="s">
        <v>46</v>
      </c>
      <c r="D33" s="10" t="s">
        <v>13</v>
      </c>
      <c r="E33" s="6">
        <v>1264961</v>
      </c>
      <c r="F33" s="6">
        <v>0</v>
      </c>
      <c r="G33" s="6">
        <v>824709</v>
      </c>
      <c r="H33" s="6">
        <v>1199</v>
      </c>
    </row>
    <row r="34" spans="1:9" ht="39">
      <c r="A34" s="7"/>
      <c r="B34" s="12"/>
      <c r="C34" s="9" t="s">
        <v>16</v>
      </c>
      <c r="D34" s="10" t="s">
        <v>13</v>
      </c>
      <c r="E34" s="6">
        <v>2621270</v>
      </c>
      <c r="F34" s="6">
        <v>0</v>
      </c>
      <c r="G34" s="6">
        <v>3425630</v>
      </c>
      <c r="H34" s="6">
        <v>34396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33142</v>
      </c>
      <c r="F36" s="6">
        <v>0</v>
      </c>
      <c r="G36" s="6">
        <v>31956</v>
      </c>
      <c r="H36" s="6">
        <v>698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48472</v>
      </c>
      <c r="F37" s="6">
        <v>0</v>
      </c>
      <c r="G37" s="6">
        <v>75208</v>
      </c>
      <c r="H37" s="6">
        <v>272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47145</v>
      </c>
      <c r="F38" s="6">
        <v>0</v>
      </c>
      <c r="G38" s="6">
        <v>77832</v>
      </c>
      <c r="H38" s="6">
        <v>28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5380212</v>
      </c>
      <c r="F40" s="470">
        <v>0</v>
      </c>
      <c r="G40" s="33">
        <v>7280611</v>
      </c>
      <c r="H40" s="33">
        <v>38409</v>
      </c>
    </row>
    <row r="41" spans="1:9">
      <c r="A41" s="35"/>
      <c r="B41" s="36"/>
      <c r="C41" s="36"/>
      <c r="D41" s="37"/>
      <c r="H41" s="471">
        <v>12699232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5658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226316</v>
      </c>
      <c r="F47" s="11"/>
      <c r="G47" s="6">
        <v>189045</v>
      </c>
      <c r="H47" s="508">
        <v>396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8576</v>
      </c>
      <c r="H50" s="48">
        <v>5524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942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267921</v>
      </c>
      <c r="H52" s="6">
        <v>5028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234213</v>
      </c>
      <c r="H55" s="48">
        <v>15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447338</v>
      </c>
      <c r="H56" s="6">
        <v>30894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121682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46375</v>
      </c>
      <c r="H65" s="48">
        <v>3359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604335</v>
      </c>
      <c r="F68" s="49"/>
      <c r="G68" s="48">
        <v>7503</v>
      </c>
      <c r="H68" s="48">
        <v>57724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1400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341928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378388</v>
      </c>
      <c r="F73" s="49">
        <v>0</v>
      </c>
      <c r="G73" s="48">
        <v>229344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105217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36396</v>
      </c>
      <c r="H75" s="6">
        <v>67355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6480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15680</v>
      </c>
      <c r="H81" s="48">
        <v>5340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94208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6971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10900</v>
      </c>
      <c r="I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97</v>
      </c>
    </row>
    <row r="4" spans="1:11">
      <c r="E4" s="512"/>
      <c r="F4" s="513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835605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3120255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464160</v>
      </c>
      <c r="F10" s="11">
        <v>0</v>
      </c>
      <c r="G10" s="511">
        <v>313079</v>
      </c>
      <c r="H10" s="6">
        <v>6592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1448647</v>
      </c>
      <c r="F11" s="11">
        <v>0</v>
      </c>
      <c r="G11" s="6">
        <v>260163</v>
      </c>
      <c r="H11" s="6">
        <v>1321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554855</v>
      </c>
      <c r="F12" s="11">
        <v>0</v>
      </c>
      <c r="G12" s="6">
        <v>1470770</v>
      </c>
      <c r="H12" s="6">
        <v>130053</v>
      </c>
    </row>
    <row r="13" spans="1:11" ht="39">
      <c r="A13" s="7"/>
      <c r="B13" s="12"/>
      <c r="C13" s="9" t="s">
        <v>16</v>
      </c>
      <c r="D13" s="10" t="s">
        <v>13</v>
      </c>
      <c r="E13" s="6">
        <v>2959760</v>
      </c>
      <c r="F13" s="11">
        <v>0</v>
      </c>
      <c r="G13" s="6">
        <v>4524612</v>
      </c>
      <c r="H13" s="6">
        <v>81092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37406</v>
      </c>
      <c r="F15" s="13">
        <v>0</v>
      </c>
      <c r="G15" s="6">
        <v>35768</v>
      </c>
      <c r="H15" s="6">
        <v>846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55805</v>
      </c>
      <c r="F16" s="13">
        <v>0</v>
      </c>
      <c r="G16" s="6">
        <v>91387</v>
      </c>
      <c r="H16" s="6">
        <v>270</v>
      </c>
    </row>
    <row r="17" spans="1:9" ht="16.5" customHeight="1">
      <c r="A17" s="7"/>
      <c r="B17" s="914" t="s">
        <v>20</v>
      </c>
      <c r="C17" s="914"/>
      <c r="D17" s="10" t="s">
        <v>13</v>
      </c>
      <c r="E17" s="6">
        <v>51439</v>
      </c>
      <c r="F17" s="13">
        <v>0</v>
      </c>
      <c r="G17" s="6">
        <v>88688</v>
      </c>
      <c r="H17" s="6">
        <v>221</v>
      </c>
    </row>
    <row r="18" spans="1:9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9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9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9" ht="15.75">
      <c r="A21" s="16" t="s">
        <v>50</v>
      </c>
      <c r="B21" s="17"/>
      <c r="C21" s="18"/>
      <c r="D21" s="19"/>
      <c r="E21" s="469">
        <v>6407677</v>
      </c>
      <c r="F21" s="469"/>
      <c r="G21" s="469">
        <v>9904722</v>
      </c>
      <c r="H21" s="509">
        <v>220395</v>
      </c>
    </row>
    <row r="22" spans="1:9" ht="15.75">
      <c r="A22" s="21"/>
      <c r="B22" s="22"/>
      <c r="C22" s="23"/>
      <c r="D22" s="24"/>
      <c r="E22" s="25"/>
      <c r="F22" s="26"/>
      <c r="G22" s="25"/>
      <c r="H22" s="27">
        <v>16532794</v>
      </c>
    </row>
    <row r="24" spans="1:9" s="29" customFormat="1" ht="15.75">
      <c r="A24" s="28" t="s">
        <v>22</v>
      </c>
    </row>
    <row r="25" spans="1:9" s="29" customFormat="1" ht="15.75">
      <c r="A25" s="28" t="s">
        <v>51</v>
      </c>
    </row>
    <row r="26" spans="1:9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9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9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9" ht="26.25">
      <c r="A29" s="7"/>
      <c r="B29" s="8" t="s">
        <v>30</v>
      </c>
      <c r="C29" s="9" t="s">
        <v>12</v>
      </c>
      <c r="D29" s="10" t="s">
        <v>13</v>
      </c>
      <c r="E29" s="489">
        <v>835605</v>
      </c>
      <c r="F29" s="6">
        <v>0</v>
      </c>
      <c r="G29" s="6">
        <v>0</v>
      </c>
      <c r="H29" s="6">
        <v>0</v>
      </c>
    </row>
    <row r="30" spans="1:9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2656095</v>
      </c>
      <c r="H30" s="6">
        <v>0</v>
      </c>
      <c r="I30" s="474"/>
    </row>
    <row r="31" spans="1:9" ht="39">
      <c r="A31" s="7"/>
      <c r="B31" s="12"/>
      <c r="C31" s="9" t="s">
        <v>44</v>
      </c>
      <c r="D31" s="10" t="s">
        <v>13</v>
      </c>
      <c r="E31" s="6">
        <v>44860</v>
      </c>
      <c r="F31" s="6">
        <v>0</v>
      </c>
      <c r="G31" s="6">
        <v>54475</v>
      </c>
      <c r="H31" s="6">
        <v>0</v>
      </c>
      <c r="I31" s="474"/>
    </row>
    <row r="32" spans="1:9" ht="39">
      <c r="A32" s="7"/>
      <c r="B32" s="12"/>
      <c r="C32" s="9" t="s">
        <v>45</v>
      </c>
      <c r="D32" s="10" t="s">
        <v>13</v>
      </c>
      <c r="E32" s="6">
        <v>1448647</v>
      </c>
      <c r="F32" s="6">
        <v>0</v>
      </c>
      <c r="G32" s="6">
        <v>117949</v>
      </c>
      <c r="H32" s="6">
        <v>1321</v>
      </c>
      <c r="I32" s="474"/>
    </row>
    <row r="33" spans="1:10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1040091</v>
      </c>
      <c r="H33" s="6">
        <v>1355</v>
      </c>
      <c r="I33" s="474"/>
    </row>
    <row r="34" spans="1:10" ht="39">
      <c r="A34" s="7"/>
      <c r="B34" s="12"/>
      <c r="C34" s="9" t="s">
        <v>16</v>
      </c>
      <c r="D34" s="10" t="s">
        <v>13</v>
      </c>
      <c r="E34" s="6">
        <v>2693000</v>
      </c>
      <c r="F34" s="6">
        <v>0</v>
      </c>
      <c r="G34" s="6">
        <v>3464761</v>
      </c>
      <c r="H34" s="6">
        <v>36468</v>
      </c>
      <c r="I34" s="474"/>
    </row>
    <row r="35" spans="1:10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  <c r="I35" s="474"/>
    </row>
    <row r="36" spans="1:10" ht="16.5" customHeight="1">
      <c r="A36" s="7"/>
      <c r="B36" s="914" t="s">
        <v>18</v>
      </c>
      <c r="C36" s="914"/>
      <c r="D36" s="10" t="s">
        <v>13</v>
      </c>
      <c r="E36" s="6">
        <v>37406</v>
      </c>
      <c r="F36" s="6">
        <v>0</v>
      </c>
      <c r="G36" s="6">
        <v>35768</v>
      </c>
      <c r="H36" s="6">
        <v>846</v>
      </c>
      <c r="I36" s="474"/>
    </row>
    <row r="37" spans="1:10" ht="16.5" customHeight="1">
      <c r="A37" s="7"/>
      <c r="B37" s="914" t="s">
        <v>19</v>
      </c>
      <c r="C37" s="914"/>
      <c r="D37" s="10" t="s">
        <v>13</v>
      </c>
      <c r="E37" s="6">
        <v>55805</v>
      </c>
      <c r="F37" s="6">
        <v>0</v>
      </c>
      <c r="G37" s="6">
        <v>91387</v>
      </c>
      <c r="H37" s="6">
        <v>270</v>
      </c>
      <c r="I37" s="474"/>
    </row>
    <row r="38" spans="1:10" ht="16.5" customHeight="1">
      <c r="A38" s="7"/>
      <c r="B38" s="914" t="s">
        <v>20</v>
      </c>
      <c r="C38" s="914"/>
      <c r="D38" s="10" t="s">
        <v>13</v>
      </c>
      <c r="E38" s="6">
        <v>51439</v>
      </c>
      <c r="F38" s="6">
        <v>0</v>
      </c>
      <c r="G38" s="6">
        <v>88688</v>
      </c>
      <c r="H38" s="6">
        <v>221</v>
      </c>
      <c r="I38" s="474"/>
    </row>
    <row r="39" spans="1:10" ht="15.75">
      <c r="A39" s="30"/>
      <c r="B39" s="915"/>
      <c r="C39" s="915"/>
      <c r="D39" s="15"/>
      <c r="E39" s="6"/>
      <c r="F39" s="6"/>
      <c r="G39" s="6"/>
      <c r="H39" s="6"/>
      <c r="I39" s="474"/>
    </row>
    <row r="40" spans="1:10" ht="15.75">
      <c r="A40" s="16" t="s">
        <v>21</v>
      </c>
      <c r="B40" s="31"/>
      <c r="C40" s="31"/>
      <c r="D40" s="32"/>
      <c r="E40" s="33">
        <v>5166762</v>
      </c>
      <c r="F40" s="470">
        <v>0</v>
      </c>
      <c r="G40" s="33">
        <v>7549214</v>
      </c>
      <c r="H40" s="33">
        <v>40481</v>
      </c>
      <c r="I40" s="474"/>
    </row>
    <row r="41" spans="1:10">
      <c r="A41" s="35"/>
      <c r="B41" s="36"/>
      <c r="C41" s="36"/>
      <c r="D41" s="37"/>
      <c r="H41" s="471">
        <v>12756457</v>
      </c>
      <c r="I41" s="474"/>
    </row>
    <row r="42" spans="1:10">
      <c r="A42" s="39"/>
      <c r="E42" s="31"/>
      <c r="F42" s="31"/>
      <c r="G42" s="31"/>
      <c r="H42" s="514"/>
      <c r="I42" s="474"/>
    </row>
    <row r="43" spans="1:10">
      <c r="A43" s="41"/>
      <c r="B43" s="36"/>
      <c r="C43" s="36"/>
      <c r="D43" s="36"/>
      <c r="E43" s="36"/>
      <c r="F43" s="36"/>
      <c r="G43" s="36"/>
      <c r="H43" s="515"/>
      <c r="I43" s="474"/>
      <c r="J43" s="2">
        <v>13499830</v>
      </c>
    </row>
    <row r="44" spans="1:10">
      <c r="I44" s="474"/>
    </row>
    <row r="45" spans="1:10" ht="18.75" customHeight="1">
      <c r="A45" s="43" t="s">
        <v>52</v>
      </c>
      <c r="I45" s="474"/>
    </row>
    <row r="46" spans="1:10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5719</v>
      </c>
      <c r="I46" s="474"/>
    </row>
    <row r="47" spans="1:10" ht="39">
      <c r="A47" s="7"/>
      <c r="B47" s="473"/>
      <c r="C47" s="9" t="s">
        <v>16</v>
      </c>
      <c r="D47" s="10" t="s">
        <v>13</v>
      </c>
      <c r="E47" s="6">
        <v>266760</v>
      </c>
      <c r="F47" s="11"/>
      <c r="G47" s="6">
        <v>160457</v>
      </c>
      <c r="H47" s="508">
        <v>580</v>
      </c>
      <c r="I47" s="474"/>
    </row>
    <row r="48" spans="1:10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29068</v>
      </c>
      <c r="H50" s="48">
        <v>6592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292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293723</v>
      </c>
      <c r="H52" s="6">
        <v>4872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244116</v>
      </c>
      <c r="H55" s="48">
        <v>35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408680</v>
      </c>
      <c r="H56" s="6">
        <v>31804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130592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43055</v>
      </c>
      <c r="H65" s="48">
        <v>2348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554855</v>
      </c>
      <c r="F68" s="49"/>
      <c r="G68" s="48">
        <v>8254</v>
      </c>
      <c r="H68" s="48">
        <v>57471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770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464160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419300</v>
      </c>
      <c r="F73" s="49">
        <v>0</v>
      </c>
      <c r="G73" s="48">
        <v>229536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101718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47717</v>
      </c>
      <c r="H75" s="6">
        <v>55841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37720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16360</v>
      </c>
      <c r="H81" s="48">
        <v>5020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136806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2776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9340</v>
      </c>
      <c r="I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/>
  <dimension ref="A1:K9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98</v>
      </c>
    </row>
    <row r="4" spans="1:11">
      <c r="E4" s="512"/>
      <c r="F4" s="513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986967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2651189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540480</v>
      </c>
      <c r="F10" s="11">
        <v>0</v>
      </c>
      <c r="G10" s="511">
        <v>349767</v>
      </c>
      <c r="H10" s="6">
        <v>12392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1345704</v>
      </c>
      <c r="F11" s="11">
        <v>0</v>
      </c>
      <c r="G11" s="6">
        <v>245871</v>
      </c>
      <c r="H11" s="6">
        <v>2066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567878</v>
      </c>
      <c r="F12" s="11">
        <v>0</v>
      </c>
      <c r="G12" s="6">
        <v>1346202</v>
      </c>
      <c r="H12" s="6">
        <v>142967</v>
      </c>
    </row>
    <row r="13" spans="1:11" ht="39">
      <c r="A13" s="7"/>
      <c r="B13" s="12"/>
      <c r="C13" s="9" t="s">
        <v>16</v>
      </c>
      <c r="D13" s="10" t="s">
        <v>13</v>
      </c>
      <c r="E13" s="6">
        <v>2966275</v>
      </c>
      <c r="F13" s="11">
        <v>0</v>
      </c>
      <c r="G13" s="6">
        <v>4808615</v>
      </c>
      <c r="H13" s="6">
        <v>89737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38142</v>
      </c>
      <c r="F15" s="13">
        <v>0</v>
      </c>
      <c r="G15" s="6">
        <v>34144</v>
      </c>
      <c r="H15" s="6">
        <v>808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65451</v>
      </c>
      <c r="F16" s="13">
        <v>0</v>
      </c>
      <c r="G16" s="6">
        <v>87553</v>
      </c>
      <c r="H16" s="6">
        <v>233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49728</v>
      </c>
      <c r="F17" s="13">
        <v>0</v>
      </c>
      <c r="G17" s="6">
        <v>84961</v>
      </c>
      <c r="H17" s="6">
        <v>254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6560625</v>
      </c>
      <c r="F21" s="469"/>
      <c r="G21" s="469">
        <v>9608302</v>
      </c>
      <c r="H21" s="509">
        <v>248457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16417384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986967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2199917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54012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1345704</v>
      </c>
      <c r="F32" s="6">
        <v>0</v>
      </c>
      <c r="G32" s="6">
        <v>103735</v>
      </c>
      <c r="H32" s="6">
        <v>2066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968203</v>
      </c>
      <c r="H33" s="6">
        <v>3029</v>
      </c>
    </row>
    <row r="34" spans="1:9" ht="39">
      <c r="A34" s="7"/>
      <c r="B34" s="12"/>
      <c r="C34" s="9" t="s">
        <v>16</v>
      </c>
      <c r="D34" s="10" t="s">
        <v>13</v>
      </c>
      <c r="E34" s="6">
        <v>2786899</v>
      </c>
      <c r="F34" s="6">
        <v>0</v>
      </c>
      <c r="G34" s="6">
        <v>3574046</v>
      </c>
      <c r="H34" s="6">
        <v>47853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38142</v>
      </c>
      <c r="F36" s="6">
        <v>0</v>
      </c>
      <c r="G36" s="6">
        <v>34144</v>
      </c>
      <c r="H36" s="6">
        <v>808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65451</v>
      </c>
      <c r="F37" s="6">
        <v>0</v>
      </c>
      <c r="G37" s="6">
        <v>87553</v>
      </c>
      <c r="H37" s="6">
        <v>233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49728</v>
      </c>
      <c r="F38" s="6">
        <v>0</v>
      </c>
      <c r="G38" s="6">
        <v>84961</v>
      </c>
      <c r="H38" s="6">
        <v>254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5272891</v>
      </c>
      <c r="F40" s="470">
        <v>0</v>
      </c>
      <c r="G40" s="33">
        <v>7106571</v>
      </c>
      <c r="H40" s="33">
        <v>54243</v>
      </c>
    </row>
    <row r="41" spans="1:9">
      <c r="A41" s="35"/>
      <c r="B41" s="36"/>
      <c r="C41" s="36"/>
      <c r="D41" s="37"/>
      <c r="H41" s="471">
        <v>12433705</v>
      </c>
    </row>
    <row r="42" spans="1:9">
      <c r="A42" s="39"/>
      <c r="E42" s="31"/>
      <c r="F42" s="31"/>
      <c r="G42" s="31"/>
      <c r="H42" s="514"/>
    </row>
    <row r="43" spans="1:9">
      <c r="A43" s="41"/>
      <c r="B43" s="36"/>
      <c r="C43" s="36"/>
      <c r="D43" s="36"/>
      <c r="E43" s="36"/>
      <c r="F43" s="36"/>
      <c r="G43" s="36"/>
      <c r="H43" s="515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516">
        <v>4933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179376</v>
      </c>
      <c r="F47" s="11"/>
      <c r="G47" s="6">
        <v>278027</v>
      </c>
      <c r="H47" s="517">
        <v>844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36449</v>
      </c>
      <c r="H50" s="516">
        <v>12392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518">
        <v>2075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338646</v>
      </c>
      <c r="H52" s="518">
        <v>5838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208126</v>
      </c>
      <c r="H55" s="516">
        <v>150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426889</v>
      </c>
      <c r="H56" s="518">
        <v>26797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518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518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518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120706</v>
      </c>
      <c r="H64" s="516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47780</v>
      </c>
      <c r="H65" s="516">
        <v>3665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567878</v>
      </c>
      <c r="F68" s="49"/>
      <c r="G68" s="48">
        <v>5307</v>
      </c>
      <c r="H68" s="516">
        <v>67498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516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451272</v>
      </c>
      <c r="H72" s="516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540480</v>
      </c>
      <c r="F73" s="49">
        <v>0</v>
      </c>
      <c r="G73" s="48">
        <v>259306</v>
      </c>
      <c r="H73" s="516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103250</v>
      </c>
      <c r="H74" s="518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43860</v>
      </c>
      <c r="H75" s="518">
        <v>58662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518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35680</v>
      </c>
      <c r="H80" s="516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16320</v>
      </c>
      <c r="H81" s="516">
        <v>4740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125747</v>
      </c>
      <c r="H86" s="516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3206</v>
      </c>
      <c r="H91" s="519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20">
        <v>6620</v>
      </c>
      <c r="I92" s="474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/>
  <dimension ref="A1:K96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99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1414318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2781803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604080</v>
      </c>
      <c r="F10" s="11">
        <v>0</v>
      </c>
      <c r="G10" s="511">
        <v>426454</v>
      </c>
      <c r="H10" s="6">
        <v>26197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1325321</v>
      </c>
      <c r="F11" s="11">
        <v>0</v>
      </c>
      <c r="G11" s="6">
        <v>227985</v>
      </c>
      <c r="H11" s="6">
        <v>4126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772052</v>
      </c>
      <c r="F12" s="11">
        <v>0</v>
      </c>
      <c r="G12" s="6">
        <v>1301402</v>
      </c>
      <c r="H12" s="6">
        <v>153950</v>
      </c>
    </row>
    <row r="13" spans="1:11" ht="39">
      <c r="A13" s="7"/>
      <c r="B13" s="12"/>
      <c r="C13" s="9" t="s">
        <v>16</v>
      </c>
      <c r="D13" s="10" t="s">
        <v>13</v>
      </c>
      <c r="E13" s="6">
        <v>3854634</v>
      </c>
      <c r="F13" s="11">
        <v>0</v>
      </c>
      <c r="G13" s="6">
        <v>5747480</v>
      </c>
      <c r="H13" s="6">
        <v>136701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43598</v>
      </c>
      <c r="F15" s="13">
        <v>0</v>
      </c>
      <c r="G15" s="6">
        <v>47790</v>
      </c>
      <c r="H15" s="6">
        <v>838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76105</v>
      </c>
      <c r="F16" s="13">
        <v>0</v>
      </c>
      <c r="G16" s="6">
        <v>129141</v>
      </c>
      <c r="H16" s="6">
        <v>680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49411</v>
      </c>
      <c r="F17" s="13">
        <v>0</v>
      </c>
      <c r="G17" s="6">
        <v>101374</v>
      </c>
      <c r="H17" s="6">
        <v>503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8139519</v>
      </c>
      <c r="F21" s="469"/>
      <c r="G21" s="469">
        <v>10763429</v>
      </c>
      <c r="H21" s="509">
        <v>322995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19225943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1414318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2261867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76802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1325321</v>
      </c>
      <c r="F32" s="6">
        <v>0</v>
      </c>
      <c r="G32" s="6">
        <v>120654</v>
      </c>
      <c r="H32" s="6">
        <v>4126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937654</v>
      </c>
      <c r="H33" s="6">
        <v>5150</v>
      </c>
    </row>
    <row r="34" spans="1:8" ht="39">
      <c r="A34" s="7"/>
      <c r="B34" s="12"/>
      <c r="C34" s="9" t="s">
        <v>16</v>
      </c>
      <c r="D34" s="10" t="s">
        <v>13</v>
      </c>
      <c r="E34" s="6">
        <v>3528125</v>
      </c>
      <c r="F34" s="6">
        <v>0</v>
      </c>
      <c r="G34" s="6">
        <v>4167704</v>
      </c>
      <c r="H34" s="6">
        <v>83567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43598</v>
      </c>
      <c r="F36" s="6">
        <v>0</v>
      </c>
      <c r="G36" s="6">
        <v>47790</v>
      </c>
      <c r="H36" s="6">
        <v>838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76105</v>
      </c>
      <c r="F37" s="6">
        <v>0</v>
      </c>
      <c r="G37" s="6">
        <v>129141</v>
      </c>
      <c r="H37" s="6">
        <v>680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49411</v>
      </c>
      <c r="F38" s="6">
        <v>0</v>
      </c>
      <c r="G38" s="6">
        <v>101374</v>
      </c>
      <c r="H38" s="6">
        <v>503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6436878</v>
      </c>
      <c r="F40" s="470">
        <v>0</v>
      </c>
      <c r="G40" s="33">
        <v>7842986</v>
      </c>
      <c r="H40" s="33">
        <v>94864</v>
      </c>
    </row>
    <row r="41" spans="1:8">
      <c r="A41" s="35"/>
      <c r="B41" s="36"/>
      <c r="C41" s="36"/>
      <c r="D41" s="37"/>
      <c r="H41" s="471">
        <v>14374728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4487</v>
      </c>
    </row>
    <row r="47" spans="1:8" ht="39">
      <c r="A47" s="7"/>
      <c r="B47" s="473"/>
      <c r="C47" s="9" t="s">
        <v>16</v>
      </c>
      <c r="D47" s="10" t="s">
        <v>13</v>
      </c>
      <c r="E47" s="6">
        <v>326509</v>
      </c>
      <c r="F47" s="11"/>
      <c r="G47" s="6">
        <v>279953</v>
      </c>
      <c r="H47" s="508">
        <v>1077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99059</v>
      </c>
      <c r="H50" s="48">
        <v>26197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4870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612834</v>
      </c>
      <c r="H52" s="6">
        <v>13470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-1591456</v>
      </c>
      <c r="H55" s="48">
        <v>200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468006</v>
      </c>
      <c r="H56" s="6">
        <v>24380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99277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82288</v>
      </c>
      <c r="H65" s="48">
        <v>4287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772052</v>
      </c>
      <c r="F68" s="49"/>
      <c r="G68" s="48">
        <v>12595</v>
      </c>
      <c r="H68" s="48">
        <v>73907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1180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519936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604080</v>
      </c>
      <c r="F73" s="49">
        <v>0</v>
      </c>
      <c r="G73" s="48">
        <v>250593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73927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51332</v>
      </c>
      <c r="H75" s="6">
        <v>58916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27520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17960</v>
      </c>
      <c r="H81" s="48">
        <v>9920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117555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5884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6420</v>
      </c>
    </row>
    <row r="94" spans="1:8" s="43" customFormat="1">
      <c r="A94" s="43" t="s">
        <v>100</v>
      </c>
    </row>
    <row r="96" spans="1:8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1792000</v>
      </c>
      <c r="H96" s="482" t="s">
        <v>76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H58"/>
  <sheetViews>
    <sheetView workbookViewId="0">
      <selection activeCell="H19" sqref="H19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40</v>
      </c>
    </row>
    <row r="4" spans="1:8" ht="16.5" customHeight="1">
      <c r="A4" s="916" t="s">
        <v>3</v>
      </c>
      <c r="B4" s="916" t="s">
        <v>4</v>
      </c>
      <c r="C4" s="916"/>
      <c r="D4" s="916" t="s">
        <v>5</v>
      </c>
      <c r="E4" s="916" t="s">
        <v>6</v>
      </c>
      <c r="F4" s="916"/>
      <c r="G4" s="916"/>
      <c r="H4" s="916"/>
    </row>
    <row r="5" spans="1:8" ht="15.75">
      <c r="A5" s="916"/>
      <c r="B5" s="916"/>
      <c r="C5" s="916"/>
      <c r="D5" s="916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6">
        <v>2</v>
      </c>
      <c r="C6" s="916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268320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130744</v>
      </c>
      <c r="H8" s="6">
        <v>14227</v>
      </c>
    </row>
    <row r="9" spans="1:8" ht="39">
      <c r="A9" s="7"/>
      <c r="B9" s="12"/>
      <c r="C9" s="9" t="s">
        <v>15</v>
      </c>
      <c r="D9" s="10" t="s">
        <v>13</v>
      </c>
      <c r="E9" s="6">
        <v>517528</v>
      </c>
      <c r="F9" s="11">
        <v>0</v>
      </c>
      <c r="G9" s="6">
        <v>652250</v>
      </c>
      <c r="H9" s="6">
        <v>38741</v>
      </c>
    </row>
    <row r="10" spans="1:8" ht="39">
      <c r="A10" s="7"/>
      <c r="B10" s="12"/>
      <c r="C10" s="9" t="s">
        <v>16</v>
      </c>
      <c r="D10" s="10" t="s">
        <v>13</v>
      </c>
      <c r="E10" s="6">
        <v>4674412</v>
      </c>
      <c r="F10" s="11">
        <v>0</v>
      </c>
      <c r="G10" s="6">
        <v>4314968</v>
      </c>
      <c r="H10" s="6">
        <v>412600</v>
      </c>
    </row>
    <row r="11" spans="1:8" ht="16.5" customHeight="1">
      <c r="A11" s="7"/>
      <c r="B11" s="917" t="s">
        <v>17</v>
      </c>
      <c r="C11" s="917"/>
      <c r="D11" s="917"/>
      <c r="E11" s="917"/>
      <c r="F11" s="917"/>
      <c r="G11" s="917"/>
      <c r="H11" s="917"/>
    </row>
    <row r="12" spans="1:8" ht="16.5" customHeight="1">
      <c r="A12" s="7"/>
      <c r="B12" s="914" t="s">
        <v>18</v>
      </c>
      <c r="C12" s="914"/>
      <c r="D12" s="10" t="s">
        <v>13</v>
      </c>
      <c r="E12" s="6">
        <v>80793</v>
      </c>
      <c r="F12" s="11">
        <v>0</v>
      </c>
      <c r="G12" s="6">
        <v>68308</v>
      </c>
      <c r="H12" s="6">
        <v>2253</v>
      </c>
    </row>
    <row r="13" spans="1:8" ht="16.5" customHeight="1">
      <c r="A13" s="7"/>
      <c r="B13" s="914" t="s">
        <v>19</v>
      </c>
      <c r="C13" s="914"/>
      <c r="D13" s="10" t="s">
        <v>13</v>
      </c>
      <c r="E13" s="6">
        <v>121457</v>
      </c>
      <c r="F13" s="11">
        <v>0</v>
      </c>
      <c r="G13" s="6">
        <v>198256</v>
      </c>
      <c r="H13" s="6">
        <v>3047</v>
      </c>
    </row>
    <row r="14" spans="1:8" ht="16.5" customHeight="1">
      <c r="A14" s="7"/>
      <c r="B14" s="914" t="s">
        <v>20</v>
      </c>
      <c r="C14" s="914"/>
      <c r="D14" s="10" t="s">
        <v>13</v>
      </c>
      <c r="E14" s="6">
        <v>73866</v>
      </c>
      <c r="F14" s="11">
        <v>0</v>
      </c>
      <c r="G14" s="6">
        <v>129030</v>
      </c>
      <c r="H14" s="6">
        <v>2362</v>
      </c>
    </row>
    <row r="15" spans="1:8" ht="16.5" customHeight="1">
      <c r="A15" s="7"/>
      <c r="B15" s="917"/>
      <c r="C15" s="917"/>
      <c r="D15" s="10"/>
      <c r="E15" s="13"/>
      <c r="F15" s="11"/>
      <c r="G15" s="13"/>
      <c r="H15" s="13"/>
    </row>
    <row r="16" spans="1:8" ht="0.75" customHeight="1">
      <c r="A16" s="7"/>
      <c r="B16" s="914"/>
      <c r="C16" s="914"/>
      <c r="D16" s="10"/>
      <c r="E16" s="11"/>
      <c r="F16" s="11"/>
      <c r="G16" s="11"/>
      <c r="H16" s="11"/>
    </row>
    <row r="17" spans="1:8" ht="16.5" hidden="1" customHeight="1">
      <c r="A17" s="14"/>
      <c r="B17" s="914"/>
      <c r="C17" s="914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5736376</v>
      </c>
      <c r="F18" s="11"/>
      <c r="G18" s="20">
        <v>5493556</v>
      </c>
      <c r="H18" s="20">
        <v>473230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11703162</v>
      </c>
    </row>
    <row r="21" spans="1:8" s="29" customFormat="1" ht="15.75">
      <c r="A21" s="28" t="s">
        <v>22</v>
      </c>
    </row>
    <row r="22" spans="1:8" ht="16.5" customHeight="1">
      <c r="A22" s="916" t="s">
        <v>3</v>
      </c>
      <c r="B22" s="916" t="s">
        <v>4</v>
      </c>
      <c r="C22" s="916"/>
      <c r="D22" s="916" t="s">
        <v>5</v>
      </c>
      <c r="E22" s="916" t="s">
        <v>6</v>
      </c>
      <c r="F22" s="916"/>
      <c r="G22" s="916"/>
      <c r="H22" s="916"/>
    </row>
    <row r="23" spans="1:8" ht="15.75">
      <c r="A23" s="916"/>
      <c r="B23" s="916"/>
      <c r="C23" s="916"/>
      <c r="D23" s="916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6" t="s">
        <v>24</v>
      </c>
      <c r="C24" s="916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268320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75450</v>
      </c>
      <c r="H26" s="6">
        <v>4101</v>
      </c>
    </row>
    <row r="27" spans="1:8" ht="39">
      <c r="A27" s="7"/>
      <c r="B27" s="12"/>
      <c r="C27" s="9" t="s">
        <v>31</v>
      </c>
      <c r="D27" s="10" t="s">
        <v>13</v>
      </c>
      <c r="E27" s="6">
        <v>517528</v>
      </c>
      <c r="F27" s="6">
        <v>0</v>
      </c>
      <c r="G27" s="6">
        <v>618320</v>
      </c>
      <c r="H27" s="6">
        <v>30619</v>
      </c>
    </row>
    <row r="28" spans="1:8" ht="39">
      <c r="A28" s="7"/>
      <c r="B28" s="12"/>
      <c r="C28" s="9" t="s">
        <v>16</v>
      </c>
      <c r="D28" s="10" t="s">
        <v>13</v>
      </c>
      <c r="E28" s="6">
        <v>4666344</v>
      </c>
      <c r="F28" s="6">
        <v>0</v>
      </c>
      <c r="G28" s="6">
        <v>2824891</v>
      </c>
      <c r="H28" s="6">
        <v>290899</v>
      </c>
    </row>
    <row r="29" spans="1:8" ht="16.5" customHeight="1">
      <c r="A29" s="7"/>
      <c r="B29" s="917" t="s">
        <v>17</v>
      </c>
      <c r="C29" s="917"/>
      <c r="D29" s="917"/>
      <c r="E29" s="917"/>
      <c r="F29" s="917"/>
      <c r="G29" s="917"/>
      <c r="H29" s="917"/>
    </row>
    <row r="30" spans="1:8" ht="16.5" customHeight="1">
      <c r="A30" s="7"/>
      <c r="B30" s="914" t="s">
        <v>18</v>
      </c>
      <c r="C30" s="914"/>
      <c r="D30" s="10" t="s">
        <v>13</v>
      </c>
      <c r="E30" s="6">
        <v>80793</v>
      </c>
      <c r="F30" s="6">
        <v>0</v>
      </c>
      <c r="G30" s="6">
        <v>68308</v>
      </c>
      <c r="H30" s="6">
        <v>2253</v>
      </c>
    </row>
    <row r="31" spans="1:8" ht="16.5" customHeight="1">
      <c r="A31" s="7"/>
      <c r="B31" s="914" t="s">
        <v>19</v>
      </c>
      <c r="C31" s="914"/>
      <c r="D31" s="10" t="s">
        <v>13</v>
      </c>
      <c r="E31" s="6">
        <v>121457</v>
      </c>
      <c r="F31" s="6">
        <v>0</v>
      </c>
      <c r="G31" s="6">
        <v>198256</v>
      </c>
      <c r="H31" s="6">
        <v>3047</v>
      </c>
    </row>
    <row r="32" spans="1:8" ht="16.5" customHeight="1">
      <c r="A32" s="7"/>
      <c r="B32" s="914" t="s">
        <v>20</v>
      </c>
      <c r="C32" s="914"/>
      <c r="D32" s="10" t="s">
        <v>13</v>
      </c>
      <c r="E32" s="6">
        <v>73866</v>
      </c>
      <c r="F32" s="6">
        <v>0</v>
      </c>
      <c r="G32" s="6">
        <v>129030</v>
      </c>
      <c r="H32" s="6">
        <v>2362</v>
      </c>
    </row>
    <row r="33" spans="1:8" ht="16.5" customHeight="1">
      <c r="A33" s="30"/>
      <c r="B33" s="915"/>
      <c r="C33" s="915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5728308</v>
      </c>
      <c r="F34" s="34">
        <v>0</v>
      </c>
      <c r="G34" s="33">
        <v>3914255</v>
      </c>
      <c r="H34" s="33">
        <v>333281</v>
      </c>
    </row>
    <row r="35" spans="1:8">
      <c r="A35" s="35"/>
      <c r="B35" s="36"/>
      <c r="C35" s="36"/>
      <c r="D35" s="37"/>
      <c r="H35" s="38">
        <v>9975844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4101</v>
      </c>
    </row>
    <row r="41" spans="1:8" ht="39">
      <c r="A41" s="7"/>
      <c r="B41" s="12"/>
      <c r="C41" s="9" t="s">
        <v>16</v>
      </c>
      <c r="D41" s="10" t="s">
        <v>13</v>
      </c>
      <c r="E41" s="6">
        <v>8068</v>
      </c>
      <c r="F41" s="11"/>
      <c r="G41" s="6">
        <v>122398</v>
      </c>
      <c r="H41" s="6">
        <v>110413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55294</v>
      </c>
      <c r="H44" s="48">
        <v>10126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4021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645380</v>
      </c>
      <c r="H46" s="6">
        <v>4724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11400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577302</v>
      </c>
      <c r="H50" s="6">
        <v>6564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22530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139927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5070</v>
      </c>
      <c r="H58" s="48"/>
    </row>
  </sheetData>
  <sheetProtection password="B002" sheet="1" selectLockedCells="1" selectUnlockedCells="1"/>
  <mergeCells count="22">
    <mergeCell ref="B6:C6"/>
    <mergeCell ref="B11:H11"/>
    <mergeCell ref="B12:C12"/>
    <mergeCell ref="B13:C13"/>
    <mergeCell ref="A4:A5"/>
    <mergeCell ref="B4:C5"/>
    <mergeCell ref="D4:D5"/>
    <mergeCell ref="E4:H4"/>
    <mergeCell ref="B14:C14"/>
    <mergeCell ref="B15:C15"/>
    <mergeCell ref="D22:D23"/>
    <mergeCell ref="E22:H22"/>
    <mergeCell ref="B16:C16"/>
    <mergeCell ref="B17:C17"/>
    <mergeCell ref="B32:C32"/>
    <mergeCell ref="B33:C33"/>
    <mergeCell ref="A22:A23"/>
    <mergeCell ref="B22:C23"/>
    <mergeCell ref="B30:C30"/>
    <mergeCell ref="B31:C31"/>
    <mergeCell ref="B24:C24"/>
    <mergeCell ref="B29:H29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/>
  <dimension ref="A1:K96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101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1317319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2717553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557400</v>
      </c>
      <c r="F10" s="11">
        <v>0</v>
      </c>
      <c r="G10" s="489">
        <v>377472</v>
      </c>
      <c r="H10" s="6">
        <v>10734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1215347</v>
      </c>
      <c r="F11" s="11">
        <v>0</v>
      </c>
      <c r="G11" s="6">
        <v>194535</v>
      </c>
      <c r="H11" s="6">
        <v>3528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508010</v>
      </c>
      <c r="F12" s="11">
        <v>0</v>
      </c>
      <c r="G12" s="6">
        <v>1243755</v>
      </c>
      <c r="H12" s="6">
        <v>145456</v>
      </c>
    </row>
    <row r="13" spans="1:11" ht="39">
      <c r="A13" s="7"/>
      <c r="B13" s="12"/>
      <c r="C13" s="9" t="s">
        <v>16</v>
      </c>
      <c r="D13" s="10" t="s">
        <v>13</v>
      </c>
      <c r="E13" s="6">
        <v>3685117</v>
      </c>
      <c r="F13" s="11">
        <v>0</v>
      </c>
      <c r="G13" s="6">
        <v>5709939</v>
      </c>
      <c r="H13" s="6">
        <v>140797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47270</v>
      </c>
      <c r="F15" s="13">
        <v>0</v>
      </c>
      <c r="G15" s="6">
        <v>37253</v>
      </c>
      <c r="H15" s="6">
        <v>674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76115</v>
      </c>
      <c r="F16" s="13">
        <v>0</v>
      </c>
      <c r="G16" s="6">
        <v>92818</v>
      </c>
      <c r="H16" s="6">
        <v>679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49003</v>
      </c>
      <c r="F17" s="13">
        <v>0</v>
      </c>
      <c r="G17" s="6">
        <v>64609</v>
      </c>
      <c r="H17" s="6">
        <v>532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7455581</v>
      </c>
      <c r="F21" s="469"/>
      <c r="G21" s="469">
        <v>10437934</v>
      </c>
      <c r="H21" s="509">
        <v>302400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18195915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1317319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2226569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60874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1215347</v>
      </c>
      <c r="F32" s="6">
        <v>0</v>
      </c>
      <c r="G32" s="6">
        <v>95301</v>
      </c>
      <c r="H32" s="6">
        <v>3528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881613</v>
      </c>
      <c r="H33" s="6">
        <v>3714</v>
      </c>
    </row>
    <row r="34" spans="1:8" ht="39">
      <c r="A34" s="7"/>
      <c r="B34" s="12"/>
      <c r="C34" s="9" t="s">
        <v>16</v>
      </c>
      <c r="D34" s="10" t="s">
        <v>13</v>
      </c>
      <c r="E34" s="6">
        <v>3354252</v>
      </c>
      <c r="F34" s="6">
        <v>0</v>
      </c>
      <c r="G34" s="6">
        <v>4135362</v>
      </c>
      <c r="H34" s="6">
        <v>79745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47270</v>
      </c>
      <c r="F36" s="6">
        <v>0</v>
      </c>
      <c r="G36" s="6">
        <v>37253</v>
      </c>
      <c r="H36" s="6">
        <v>674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76115</v>
      </c>
      <c r="F37" s="6">
        <v>0</v>
      </c>
      <c r="G37" s="6">
        <v>92818</v>
      </c>
      <c r="H37" s="6">
        <v>679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49003</v>
      </c>
      <c r="F38" s="6">
        <v>0</v>
      </c>
      <c r="G38" s="6">
        <v>64609</v>
      </c>
      <c r="H38" s="6">
        <v>532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6059306</v>
      </c>
      <c r="F40" s="470">
        <v>0</v>
      </c>
      <c r="G40" s="33">
        <v>7594399</v>
      </c>
      <c r="H40" s="33">
        <v>88872</v>
      </c>
    </row>
    <row r="41" spans="1:8">
      <c r="A41" s="35"/>
      <c r="B41" s="36"/>
      <c r="C41" s="36"/>
      <c r="D41" s="37"/>
      <c r="H41" s="471">
        <v>13742577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4381</v>
      </c>
    </row>
    <row r="47" spans="1:8" ht="39">
      <c r="A47" s="7"/>
      <c r="B47" s="473"/>
      <c r="C47" s="9" t="s">
        <v>16</v>
      </c>
      <c r="D47" s="10" t="s">
        <v>13</v>
      </c>
      <c r="E47" s="6">
        <v>330865</v>
      </c>
      <c r="F47" s="11"/>
      <c r="G47" s="6">
        <v>274986</v>
      </c>
      <c r="H47" s="508">
        <v>1513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82305</v>
      </c>
      <c r="H50" s="48">
        <v>10734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6775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658415</v>
      </c>
      <c r="H52" s="6">
        <v>10656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16776</v>
      </c>
      <c r="H55" s="48">
        <v>120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435660</v>
      </c>
      <c r="H56" s="6">
        <v>26913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101745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93008</v>
      </c>
      <c r="H65" s="48">
        <v>6830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508010</v>
      </c>
      <c r="F68" s="49"/>
      <c r="G68" s="48">
        <v>28135</v>
      </c>
      <c r="H68" s="48">
        <v>66768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1170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490984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557400</v>
      </c>
      <c r="F73" s="49">
        <v>0</v>
      </c>
      <c r="G73" s="48">
        <v>234293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73772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46686</v>
      </c>
      <c r="H75" s="6">
        <v>57058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19600</v>
      </c>
      <c r="H80" s="48" t="s">
        <v>76</v>
      </c>
    </row>
    <row r="81" spans="1:11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16720</v>
      </c>
      <c r="H81" s="48">
        <v>15140</v>
      </c>
    </row>
    <row r="82" spans="1:11">
      <c r="B82" s="474"/>
    </row>
    <row r="83" spans="1:11">
      <c r="B83" s="474"/>
    </row>
    <row r="84" spans="1:11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11">
      <c r="B85" s="474"/>
    </row>
    <row r="86" spans="1:11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94618</v>
      </c>
      <c r="H86" s="48">
        <v>0</v>
      </c>
    </row>
    <row r="89" spans="1:11" s="43" customFormat="1">
      <c r="A89" s="43" t="s">
        <v>77</v>
      </c>
    </row>
    <row r="91" spans="1:11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5862</v>
      </c>
      <c r="H91" s="496" t="s">
        <v>76</v>
      </c>
    </row>
    <row r="92" spans="1:11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6640</v>
      </c>
    </row>
    <row r="94" spans="1:11" s="43" customFormat="1">
      <c r="A94" s="43" t="s">
        <v>100</v>
      </c>
    </row>
    <row r="96" spans="1:11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168800</v>
      </c>
      <c r="H96" s="482" t="s">
        <v>76</v>
      </c>
      <c r="K96" s="2">
        <v>18195915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/>
  <dimension ref="A1:K96"/>
  <sheetViews>
    <sheetView workbookViewId="0">
      <selection activeCell="K96" sqref="K96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102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1549876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2885399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562560</v>
      </c>
      <c r="F10" s="11">
        <v>0</v>
      </c>
      <c r="G10" s="489">
        <v>395194</v>
      </c>
      <c r="H10" s="6">
        <v>11264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1236998</v>
      </c>
      <c r="F11" s="11">
        <v>0</v>
      </c>
      <c r="G11" s="6">
        <v>219713</v>
      </c>
      <c r="H11" s="6">
        <v>6772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696540</v>
      </c>
      <c r="F12" s="11">
        <v>0</v>
      </c>
      <c r="G12" s="6">
        <v>1280765</v>
      </c>
      <c r="H12" s="6">
        <v>147147</v>
      </c>
    </row>
    <row r="13" spans="1:11" ht="39">
      <c r="A13" s="7"/>
      <c r="B13" s="12"/>
      <c r="C13" s="9" t="s">
        <v>16</v>
      </c>
      <c r="D13" s="10" t="s">
        <v>13</v>
      </c>
      <c r="E13" s="6">
        <v>3941237</v>
      </c>
      <c r="F13" s="11">
        <v>0</v>
      </c>
      <c r="G13" s="6">
        <v>6230292</v>
      </c>
      <c r="H13" s="6">
        <v>180759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38716</v>
      </c>
      <c r="F15" s="13">
        <v>0</v>
      </c>
      <c r="G15" s="6">
        <v>48660</v>
      </c>
      <c r="H15" s="6">
        <v>955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60720</v>
      </c>
      <c r="F16" s="13">
        <v>0</v>
      </c>
      <c r="G16" s="6">
        <v>105289</v>
      </c>
      <c r="H16" s="6">
        <v>992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42316</v>
      </c>
      <c r="F17" s="13">
        <v>0</v>
      </c>
      <c r="G17" s="6">
        <v>72816</v>
      </c>
      <c r="H17" s="6">
        <v>790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8128963</v>
      </c>
      <c r="F21" s="469"/>
      <c r="G21" s="469">
        <v>11238128</v>
      </c>
      <c r="H21" s="509">
        <v>348679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19715770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1549876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2359439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75273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1236998</v>
      </c>
      <c r="F32" s="6">
        <v>0</v>
      </c>
      <c r="G32" s="6">
        <v>109186</v>
      </c>
      <c r="H32" s="6">
        <v>6772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943768</v>
      </c>
      <c r="H33" s="6">
        <v>4143</v>
      </c>
    </row>
    <row r="34" spans="1:8" ht="39">
      <c r="A34" s="7"/>
      <c r="B34" s="12"/>
      <c r="C34" s="9" t="s">
        <v>16</v>
      </c>
      <c r="D34" s="10" t="s">
        <v>13</v>
      </c>
      <c r="E34" s="6">
        <v>3551672</v>
      </c>
      <c r="F34" s="6">
        <v>0</v>
      </c>
      <c r="G34" s="6">
        <v>4348162</v>
      </c>
      <c r="H34" s="6">
        <v>119293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38716</v>
      </c>
      <c r="F36" s="6">
        <v>0</v>
      </c>
      <c r="G36" s="6">
        <v>48660</v>
      </c>
      <c r="H36" s="6">
        <v>955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60720</v>
      </c>
      <c r="F37" s="6">
        <v>0</v>
      </c>
      <c r="G37" s="6">
        <v>105289</v>
      </c>
      <c r="H37" s="6">
        <v>992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42316</v>
      </c>
      <c r="F38" s="6">
        <v>0</v>
      </c>
      <c r="G38" s="6">
        <v>72816</v>
      </c>
      <c r="H38" s="6">
        <v>790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6480298</v>
      </c>
      <c r="F40" s="470">
        <v>0</v>
      </c>
      <c r="G40" s="33">
        <v>8062593</v>
      </c>
      <c r="H40" s="33">
        <v>132945</v>
      </c>
    </row>
    <row r="41" spans="1:8">
      <c r="A41" s="35"/>
      <c r="B41" s="36"/>
      <c r="C41" s="36"/>
      <c r="D41" s="37"/>
      <c r="H41" s="471">
        <v>14675836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4654</v>
      </c>
    </row>
    <row r="47" spans="1:8" ht="39">
      <c r="A47" s="7"/>
      <c r="B47" s="473"/>
      <c r="C47" s="9" t="s">
        <v>16</v>
      </c>
      <c r="D47" s="10" t="s">
        <v>13</v>
      </c>
      <c r="E47" s="6">
        <v>389565</v>
      </c>
      <c r="F47" s="11"/>
      <c r="G47" s="6">
        <v>282757</v>
      </c>
      <c r="H47" s="508">
        <v>2186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117728</v>
      </c>
      <c r="H50" s="48">
        <v>11264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7786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891265</v>
      </c>
      <c r="H52" s="6">
        <v>9521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20687</v>
      </c>
      <c r="H55" s="48">
        <v>200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468262</v>
      </c>
      <c r="H56" s="6">
        <v>30029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101527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111754</v>
      </c>
      <c r="H65" s="48">
        <v>15470</v>
      </c>
    </row>
    <row r="66" spans="1:8" s="43" customFormat="1">
      <c r="A66" s="43" t="s">
        <v>56</v>
      </c>
      <c r="B66" s="475"/>
    </row>
    <row r="67" spans="1:8" ht="39">
      <c r="A67" s="44"/>
      <c r="B67" s="472"/>
      <c r="C67" s="46" t="s">
        <v>43</v>
      </c>
      <c r="D67" s="47" t="s">
        <v>13</v>
      </c>
      <c r="E67" s="48"/>
      <c r="F67" s="49"/>
      <c r="G67" s="48">
        <v>33924</v>
      </c>
      <c r="H67" s="48"/>
    </row>
    <row r="68" spans="1:8" ht="39">
      <c r="A68" s="44"/>
      <c r="B68" s="472"/>
      <c r="C68" s="46" t="s">
        <v>46</v>
      </c>
      <c r="D68" s="47" t="s">
        <v>13</v>
      </c>
      <c r="E68" s="48">
        <v>696540</v>
      </c>
      <c r="F68" s="49"/>
      <c r="G68" s="48">
        <v>7372</v>
      </c>
      <c r="H68" s="48">
        <v>66715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1530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492036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562560</v>
      </c>
      <c r="F73" s="49">
        <v>0</v>
      </c>
      <c r="G73" s="48">
        <v>202193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76229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27811</v>
      </c>
      <c r="H75" s="6">
        <v>56589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7760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26160</v>
      </c>
      <c r="H80" s="48" t="s">
        <v>76</v>
      </c>
    </row>
    <row r="81" spans="1:11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18040</v>
      </c>
      <c r="H81" s="48">
        <v>4260</v>
      </c>
    </row>
    <row r="82" spans="1:11">
      <c r="B82" s="474"/>
    </row>
    <row r="83" spans="1:11">
      <c r="B83" s="474"/>
    </row>
    <row r="84" spans="1:11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11">
      <c r="B85" s="474"/>
    </row>
    <row r="86" spans="1:11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100762</v>
      </c>
      <c r="H86" s="48">
        <v>0</v>
      </c>
    </row>
    <row r="89" spans="1:11" s="43" customFormat="1">
      <c r="A89" s="43" t="s">
        <v>77</v>
      </c>
    </row>
    <row r="91" spans="1:11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8138</v>
      </c>
      <c r="H91" s="496" t="s">
        <v>76</v>
      </c>
    </row>
    <row r="92" spans="1:11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7060</v>
      </c>
    </row>
    <row r="94" spans="1:11" s="43" customFormat="1">
      <c r="A94" s="43" t="s">
        <v>100</v>
      </c>
    </row>
    <row r="96" spans="1:11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179600</v>
      </c>
      <c r="H96" s="482" t="s">
        <v>76</v>
      </c>
      <c r="K96" s="2">
        <v>19715770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/>
  <dimension ref="A1:K95"/>
  <sheetViews>
    <sheetView workbookViewId="0">
      <selection activeCell="H13" sqref="H1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103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1738264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2784574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481200</v>
      </c>
      <c r="F10" s="11">
        <v>0</v>
      </c>
      <c r="G10" s="489">
        <v>138032</v>
      </c>
      <c r="H10" s="6">
        <v>11284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1033637</v>
      </c>
      <c r="F11" s="11">
        <v>0</v>
      </c>
      <c r="G11" s="6">
        <v>422780</v>
      </c>
      <c r="H11" s="6">
        <v>5551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614395</v>
      </c>
      <c r="F12" s="11">
        <v>0</v>
      </c>
      <c r="G12" s="6">
        <v>997873</v>
      </c>
      <c r="H12" s="6">
        <v>138520</v>
      </c>
    </row>
    <row r="13" spans="1:11" ht="39">
      <c r="A13" s="7"/>
      <c r="B13" s="12"/>
      <c r="C13" s="9" t="s">
        <v>16</v>
      </c>
      <c r="D13" s="10" t="s">
        <v>13</v>
      </c>
      <c r="E13" s="6">
        <v>3179338</v>
      </c>
      <c r="F13" s="11">
        <v>0</v>
      </c>
      <c r="G13" s="6">
        <v>5800519</v>
      </c>
      <c r="H13" s="6">
        <v>216723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36777</v>
      </c>
      <c r="F15" s="13">
        <v>0</v>
      </c>
      <c r="G15" s="6">
        <v>53070</v>
      </c>
      <c r="H15" s="6">
        <v>932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53340</v>
      </c>
      <c r="F16" s="13">
        <v>0</v>
      </c>
      <c r="G16" s="6">
        <v>113205</v>
      </c>
      <c r="H16" s="6">
        <v>1015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38465</v>
      </c>
      <c r="F17" s="13">
        <v>0</v>
      </c>
      <c r="G17" s="6">
        <v>79912</v>
      </c>
      <c r="H17" s="6">
        <v>731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7175416</v>
      </c>
      <c r="F21" s="469"/>
      <c r="G21" s="469">
        <v>10389965</v>
      </c>
      <c r="H21" s="509">
        <v>374756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17940137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1738264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2353680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1033637</v>
      </c>
      <c r="F32" s="6">
        <v>0</v>
      </c>
      <c r="G32" s="6">
        <v>213701</v>
      </c>
      <c r="H32" s="6">
        <v>3782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602207</v>
      </c>
      <c r="H33" s="6">
        <v>4504</v>
      </c>
    </row>
    <row r="34" spans="1:8" ht="39">
      <c r="A34" s="7"/>
      <c r="B34" s="12"/>
      <c r="C34" s="9" t="s">
        <v>16</v>
      </c>
      <c r="D34" s="10" t="s">
        <v>13</v>
      </c>
      <c r="E34" s="6">
        <v>2785751</v>
      </c>
      <c r="F34" s="6">
        <v>0</v>
      </c>
      <c r="G34" s="6">
        <v>3799256</v>
      </c>
      <c r="H34" s="6">
        <v>104675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36777</v>
      </c>
      <c r="F36" s="6">
        <v>0</v>
      </c>
      <c r="G36" s="6">
        <v>53070</v>
      </c>
      <c r="H36" s="6">
        <v>932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53340</v>
      </c>
      <c r="F37" s="6">
        <v>0</v>
      </c>
      <c r="G37" s="6">
        <v>113205</v>
      </c>
      <c r="H37" s="6">
        <v>1015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38465</v>
      </c>
      <c r="F38" s="6">
        <v>0</v>
      </c>
      <c r="G38" s="6">
        <v>79912</v>
      </c>
      <c r="H38" s="6">
        <v>731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5686234</v>
      </c>
      <c r="F40" s="470">
        <v>0</v>
      </c>
      <c r="G40" s="33">
        <v>7215031</v>
      </c>
      <c r="H40" s="33">
        <v>115639</v>
      </c>
    </row>
    <row r="41" spans="1:8">
      <c r="A41" s="35"/>
      <c r="B41" s="36"/>
      <c r="C41" s="36"/>
      <c r="D41" s="37"/>
      <c r="H41" s="471">
        <v>13016904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4819</v>
      </c>
    </row>
    <row r="47" spans="1:8" ht="39">
      <c r="A47" s="7"/>
      <c r="B47" s="473"/>
      <c r="C47" s="9" t="s">
        <v>16</v>
      </c>
      <c r="D47" s="10" t="s">
        <v>13</v>
      </c>
      <c r="E47" s="6">
        <v>393587</v>
      </c>
      <c r="F47" s="11"/>
      <c r="G47" s="6">
        <v>292580</v>
      </c>
      <c r="H47" s="508">
        <v>2676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138032</v>
      </c>
      <c r="H50" s="48">
        <v>11284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7647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933010</v>
      </c>
      <c r="H52" s="6">
        <v>53160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18214</v>
      </c>
      <c r="H55" s="48">
        <v>100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470618</v>
      </c>
      <c r="H56" s="6">
        <v>32599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85780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130471</v>
      </c>
      <c r="H65" s="48">
        <v>20393</v>
      </c>
    </row>
    <row r="66" spans="1:8" s="43" customFormat="1">
      <c r="A66" s="43" t="s">
        <v>56</v>
      </c>
      <c r="B66" s="475"/>
    </row>
    <row r="67" spans="1:8" ht="38.25">
      <c r="A67" s="521"/>
      <c r="B67" s="522"/>
      <c r="C67" s="523" t="s">
        <v>43</v>
      </c>
      <c r="D67" s="524"/>
      <c r="E67" s="521"/>
      <c r="F67" s="521"/>
      <c r="G67" s="508">
        <v>27078</v>
      </c>
      <c r="H67" s="521"/>
    </row>
    <row r="68" spans="1:8" ht="39">
      <c r="A68" s="7"/>
      <c r="B68" s="473"/>
      <c r="C68" s="9" t="s">
        <v>46</v>
      </c>
      <c r="D68" s="10" t="s">
        <v>13</v>
      </c>
      <c r="E68" s="6">
        <v>614395</v>
      </c>
      <c r="F68" s="11"/>
      <c r="G68" s="6">
        <v>13695</v>
      </c>
      <c r="H68" s="6">
        <v>64674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1330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403816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481200</v>
      </c>
      <c r="F73" s="49">
        <v>0</v>
      </c>
      <c r="G73" s="48"/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189719</v>
      </c>
      <c r="H74" s="6">
        <v>1769</v>
      </c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100376</v>
      </c>
      <c r="H75" s="6">
        <v>49376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37392</v>
      </c>
      <c r="H76" s="6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19360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15440</v>
      </c>
      <c r="H80" s="48">
        <v>3220</v>
      </c>
    </row>
    <row r="81" spans="1:11">
      <c r="B81" s="474"/>
    </row>
    <row r="82" spans="1:11">
      <c r="B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11">
      <c r="B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120422</v>
      </c>
      <c r="H85" s="48">
        <v>0</v>
      </c>
    </row>
    <row r="88" spans="1:11" s="43" customFormat="1">
      <c r="A88" s="43" t="s">
        <v>77</v>
      </c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12401</v>
      </c>
      <c r="H91" s="502">
        <v>7400</v>
      </c>
    </row>
    <row r="93" spans="1:11" s="43" customFormat="1">
      <c r="A93" s="43" t="s">
        <v>104</v>
      </c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165200</v>
      </c>
      <c r="H95" s="482" t="s">
        <v>76</v>
      </c>
      <c r="K95" s="2">
        <v>17940137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/>
  <dimension ref="A1:K95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105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1101586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2781678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565920</v>
      </c>
      <c r="F10" s="11">
        <v>0</v>
      </c>
      <c r="G10" s="489">
        <v>123791</v>
      </c>
      <c r="H10" s="6">
        <v>9565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1052209</v>
      </c>
      <c r="F11" s="11">
        <v>0</v>
      </c>
      <c r="G11" s="6">
        <v>563985</v>
      </c>
      <c r="H11" s="6">
        <v>5782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677025</v>
      </c>
      <c r="F12" s="11">
        <v>0</v>
      </c>
      <c r="G12" s="6">
        <v>955508</v>
      </c>
      <c r="H12" s="6">
        <v>168641</v>
      </c>
    </row>
    <row r="13" spans="1:11" ht="39">
      <c r="A13" s="7"/>
      <c r="B13" s="12"/>
      <c r="C13" s="9" t="s">
        <v>16</v>
      </c>
      <c r="D13" s="10" t="s">
        <v>13</v>
      </c>
      <c r="E13" s="6">
        <v>3892579</v>
      </c>
      <c r="F13" s="11">
        <v>0</v>
      </c>
      <c r="G13" s="6">
        <v>6634352</v>
      </c>
      <c r="H13" s="6">
        <v>216897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45333</v>
      </c>
      <c r="F15" s="13">
        <v>0</v>
      </c>
      <c r="G15" s="6">
        <v>48739</v>
      </c>
      <c r="H15" s="6">
        <v>1071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58707</v>
      </c>
      <c r="F16" s="13">
        <v>0</v>
      </c>
      <c r="G16" s="6">
        <v>95641</v>
      </c>
      <c r="H16" s="6">
        <v>1058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47852</v>
      </c>
      <c r="F17" s="13">
        <v>0</v>
      </c>
      <c r="G17" s="6">
        <v>78290</v>
      </c>
      <c r="H17" s="6">
        <v>769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7441211</v>
      </c>
      <c r="F21" s="469"/>
      <c r="G21" s="469">
        <v>11281984</v>
      </c>
      <c r="H21" s="509">
        <v>403783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19126978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1101586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2185030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1052209</v>
      </c>
      <c r="F32" s="6">
        <v>0</v>
      </c>
      <c r="G32" s="6">
        <v>239873</v>
      </c>
      <c r="H32" s="6">
        <v>4127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566324</v>
      </c>
      <c r="H33" s="6">
        <v>4039</v>
      </c>
    </row>
    <row r="34" spans="1:8" ht="39">
      <c r="A34" s="7"/>
      <c r="B34" s="12"/>
      <c r="C34" s="9" t="s">
        <v>16</v>
      </c>
      <c r="D34" s="10" t="s">
        <v>13</v>
      </c>
      <c r="E34" s="6">
        <v>3460290</v>
      </c>
      <c r="F34" s="6">
        <v>0</v>
      </c>
      <c r="G34" s="6">
        <v>4576424</v>
      </c>
      <c r="H34" s="6">
        <v>147215</v>
      </c>
    </row>
    <row r="35" spans="1:8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8" ht="16.5" customHeight="1">
      <c r="A36" s="7"/>
      <c r="B36" s="914" t="s">
        <v>18</v>
      </c>
      <c r="C36" s="914"/>
      <c r="D36" s="10" t="s">
        <v>13</v>
      </c>
      <c r="E36" s="6">
        <v>45333</v>
      </c>
      <c r="F36" s="6">
        <v>0</v>
      </c>
      <c r="G36" s="6">
        <v>48739</v>
      </c>
      <c r="H36" s="6">
        <v>1071</v>
      </c>
    </row>
    <row r="37" spans="1:8" ht="16.5" customHeight="1">
      <c r="A37" s="7"/>
      <c r="B37" s="914" t="s">
        <v>19</v>
      </c>
      <c r="C37" s="914"/>
      <c r="D37" s="10" t="s">
        <v>13</v>
      </c>
      <c r="E37" s="6">
        <v>58707</v>
      </c>
      <c r="F37" s="6">
        <v>0</v>
      </c>
      <c r="G37" s="6">
        <v>95641</v>
      </c>
      <c r="H37" s="6">
        <v>1058</v>
      </c>
    </row>
    <row r="38" spans="1:8" ht="16.5" customHeight="1">
      <c r="A38" s="7"/>
      <c r="B38" s="914" t="s">
        <v>20</v>
      </c>
      <c r="C38" s="914"/>
      <c r="D38" s="10" t="s">
        <v>13</v>
      </c>
      <c r="E38" s="6">
        <v>47852</v>
      </c>
      <c r="F38" s="6">
        <v>0</v>
      </c>
      <c r="G38" s="6">
        <v>78290</v>
      </c>
      <c r="H38" s="6">
        <v>769</v>
      </c>
    </row>
    <row r="39" spans="1:8" ht="15.75">
      <c r="A39" s="30"/>
      <c r="B39" s="915"/>
      <c r="C39" s="915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5765977</v>
      </c>
      <c r="F40" s="470">
        <v>0</v>
      </c>
      <c r="G40" s="33">
        <v>7790321</v>
      </c>
      <c r="H40" s="33">
        <v>158279</v>
      </c>
    </row>
    <row r="41" spans="1:8">
      <c r="A41" s="35"/>
      <c r="B41" s="36"/>
      <c r="C41" s="36"/>
      <c r="D41" s="37"/>
      <c r="H41" s="471">
        <v>13714577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4374</v>
      </c>
    </row>
    <row r="47" spans="1:8" ht="39">
      <c r="A47" s="7"/>
      <c r="B47" s="473"/>
      <c r="C47" s="9" t="s">
        <v>16</v>
      </c>
      <c r="D47" s="10" t="s">
        <v>13</v>
      </c>
      <c r="E47" s="6">
        <v>432289</v>
      </c>
      <c r="F47" s="11"/>
      <c r="G47" s="6">
        <v>332430</v>
      </c>
      <c r="H47" s="508">
        <v>2226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123791</v>
      </c>
      <c r="H50" s="48">
        <v>9565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6343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916513</v>
      </c>
      <c r="H52" s="6">
        <v>8722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18782</v>
      </c>
      <c r="H55" s="48">
        <v>1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499141</v>
      </c>
      <c r="H56" s="6">
        <v>37879</v>
      </c>
    </row>
    <row r="57" spans="1:8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78662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116424</v>
      </c>
      <c r="H65" s="48">
        <v>19235</v>
      </c>
    </row>
    <row r="66" spans="1:8" s="43" customFormat="1">
      <c r="A66" s="43" t="s">
        <v>56</v>
      </c>
      <c r="B66" s="475"/>
    </row>
    <row r="67" spans="1:8" ht="38.25">
      <c r="A67" s="521"/>
      <c r="B67" s="522"/>
      <c r="C67" s="525" t="s">
        <v>43</v>
      </c>
      <c r="D67" s="524"/>
      <c r="E67" s="521"/>
      <c r="F67" s="521"/>
      <c r="G67" s="508">
        <v>27420</v>
      </c>
      <c r="H67" s="521"/>
    </row>
    <row r="68" spans="1:8" ht="39">
      <c r="A68" s="7"/>
      <c r="B68" s="473"/>
      <c r="C68" s="9" t="s">
        <v>46</v>
      </c>
      <c r="D68" s="10" t="s">
        <v>13</v>
      </c>
      <c r="E68" s="6">
        <v>677025</v>
      </c>
      <c r="F68" s="11"/>
      <c r="G68" s="6">
        <v>30091</v>
      </c>
      <c r="H68" s="6">
        <v>82948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1150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569228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565920</v>
      </c>
      <c r="F73" s="49">
        <v>0</v>
      </c>
      <c r="G73" s="48"/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290792</v>
      </c>
      <c r="H74" s="6">
        <v>1655</v>
      </c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106506</v>
      </c>
      <c r="H75" s="6">
        <v>62316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64708</v>
      </c>
      <c r="H76" s="6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33320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16560</v>
      </c>
      <c r="H80" s="48">
        <v>1620</v>
      </c>
    </row>
    <row r="81" spans="1:11">
      <c r="B81" s="474"/>
    </row>
    <row r="82" spans="1:11">
      <c r="B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11">
      <c r="B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111002</v>
      </c>
      <c r="H85" s="48">
        <v>0</v>
      </c>
    </row>
    <row r="88" spans="1:11" s="43" customFormat="1">
      <c r="A88" s="43" t="s">
        <v>77</v>
      </c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9543</v>
      </c>
      <c r="H91" s="502">
        <v>8620</v>
      </c>
    </row>
    <row r="93" spans="1:11" s="43" customFormat="1">
      <c r="A93" s="43" t="s">
        <v>104</v>
      </c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145600</v>
      </c>
      <c r="H95" s="482" t="s">
        <v>76</v>
      </c>
      <c r="K95" s="2">
        <v>19126978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/>
  <dimension ref="A1:K95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106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1341193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2771708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581640</v>
      </c>
      <c r="F10" s="11">
        <v>0</v>
      </c>
      <c r="G10" s="489">
        <v>63547</v>
      </c>
      <c r="H10" s="6">
        <v>8151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1238012</v>
      </c>
      <c r="F11" s="11">
        <v>0</v>
      </c>
      <c r="G11" s="6">
        <v>413807</v>
      </c>
      <c r="H11" s="6">
        <v>5779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631320</v>
      </c>
      <c r="F12" s="11">
        <v>0</v>
      </c>
      <c r="G12" s="6">
        <v>1017792</v>
      </c>
      <c r="H12" s="6">
        <v>150789</v>
      </c>
    </row>
    <row r="13" spans="1:11" ht="39">
      <c r="A13" s="7"/>
      <c r="B13" s="12"/>
      <c r="C13" s="9" t="s">
        <v>16</v>
      </c>
      <c r="D13" s="10" t="s">
        <v>13</v>
      </c>
      <c r="E13" s="6">
        <v>3775798</v>
      </c>
      <c r="F13" s="11">
        <v>0</v>
      </c>
      <c r="G13" s="6">
        <v>6021178</v>
      </c>
      <c r="H13" s="6">
        <v>191972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40495</v>
      </c>
      <c r="F15" s="13">
        <v>0</v>
      </c>
      <c r="G15" s="6">
        <v>33563</v>
      </c>
      <c r="H15" s="6">
        <v>871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52828</v>
      </c>
      <c r="F16" s="13">
        <v>0</v>
      </c>
      <c r="G16" s="6">
        <v>76720</v>
      </c>
      <c r="H16" s="6">
        <v>579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41949</v>
      </c>
      <c r="F17" s="13">
        <v>0</v>
      </c>
      <c r="G17" s="6">
        <v>57192</v>
      </c>
      <c r="H17" s="6">
        <v>605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7703235</v>
      </c>
      <c r="F21" s="469"/>
      <c r="G21" s="469">
        <v>10455507</v>
      </c>
      <c r="H21" s="509">
        <v>358746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18517488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1341193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2302404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1238012</v>
      </c>
      <c r="F32" s="6">
        <v>0</v>
      </c>
      <c r="G32" s="6">
        <v>229637</v>
      </c>
      <c r="H32" s="6">
        <v>4321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584000</v>
      </c>
      <c r="H33" s="6">
        <v>3481</v>
      </c>
    </row>
    <row r="34" spans="1:9" ht="39">
      <c r="A34" s="7"/>
      <c r="B34" s="12"/>
      <c r="C34" s="9" t="s">
        <v>16</v>
      </c>
      <c r="D34" s="10" t="s">
        <v>13</v>
      </c>
      <c r="E34" s="6">
        <v>3386013</v>
      </c>
      <c r="F34" s="6">
        <v>0</v>
      </c>
      <c r="G34" s="6">
        <v>4377919</v>
      </c>
      <c r="H34" s="6">
        <v>146607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40495</v>
      </c>
      <c r="F36" s="6">
        <v>0</v>
      </c>
      <c r="G36" s="6">
        <v>33563</v>
      </c>
      <c r="H36" s="6">
        <v>871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52828</v>
      </c>
      <c r="F37" s="6">
        <v>0</v>
      </c>
      <c r="G37" s="6">
        <v>76720</v>
      </c>
      <c r="H37" s="6">
        <v>579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41949</v>
      </c>
      <c r="F38" s="6">
        <v>0</v>
      </c>
      <c r="G38" s="6">
        <v>57192</v>
      </c>
      <c r="H38" s="6">
        <v>605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6100490</v>
      </c>
      <c r="F40" s="470">
        <v>0</v>
      </c>
      <c r="G40" s="33">
        <v>7661435</v>
      </c>
      <c r="H40" s="33">
        <v>156464</v>
      </c>
    </row>
    <row r="41" spans="1:9">
      <c r="A41" s="35"/>
      <c r="B41" s="36"/>
      <c r="C41" s="36"/>
      <c r="D41" s="37"/>
      <c r="H41" s="471">
        <v>13918389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4956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389785</v>
      </c>
      <c r="F47" s="11"/>
      <c r="G47" s="6">
        <v>300591</v>
      </c>
      <c r="H47" s="508">
        <v>1734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63547</v>
      </c>
      <c r="H50" s="48">
        <v>8151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5156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685710</v>
      </c>
      <c r="H52" s="6">
        <v>5122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12200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344806</v>
      </c>
      <c r="H56" s="6">
        <v>24592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110507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102308</v>
      </c>
      <c r="H65" s="48">
        <v>13537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22608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631320</v>
      </c>
      <c r="F68" s="11"/>
      <c r="G68" s="6">
        <v>23279</v>
      </c>
      <c r="H68" s="6">
        <v>73290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1070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469304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581640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123802</v>
      </c>
      <c r="H74" s="6">
        <v>1458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98256</v>
      </c>
      <c r="H75" s="6">
        <v>56146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34875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37760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16680</v>
      </c>
      <c r="H80" s="48">
        <v>380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157219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10750</v>
      </c>
      <c r="H91" s="502">
        <v>7760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178800</v>
      </c>
      <c r="H95" s="482" t="s">
        <v>76</v>
      </c>
      <c r="I95" s="474"/>
      <c r="K95" s="2">
        <v>18517488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/>
  <dimension ref="A1:K9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107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1079946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2695633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551280</v>
      </c>
      <c r="F10" s="11">
        <v>0</v>
      </c>
      <c r="G10" s="489">
        <v>46945</v>
      </c>
      <c r="H10" s="6">
        <v>8263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1434349</v>
      </c>
      <c r="F11" s="11">
        <v>0</v>
      </c>
      <c r="G11" s="6">
        <v>452981</v>
      </c>
      <c r="H11" s="6">
        <v>3923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615370</v>
      </c>
      <c r="F12" s="11">
        <v>0</v>
      </c>
      <c r="G12" s="6">
        <v>988890</v>
      </c>
      <c r="H12" s="6">
        <v>157597</v>
      </c>
    </row>
    <row r="13" spans="1:11" ht="39">
      <c r="A13" s="7"/>
      <c r="B13" s="12"/>
      <c r="C13" s="9" t="s">
        <v>16</v>
      </c>
      <c r="D13" s="10" t="s">
        <v>13</v>
      </c>
      <c r="E13" s="6">
        <v>3561502</v>
      </c>
      <c r="F13" s="11">
        <v>0</v>
      </c>
      <c r="G13" s="6">
        <v>5618124</v>
      </c>
      <c r="H13" s="6">
        <v>146472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40176</v>
      </c>
      <c r="F15" s="13">
        <v>0</v>
      </c>
      <c r="G15" s="6">
        <v>29947</v>
      </c>
      <c r="H15" s="6">
        <v>819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55479</v>
      </c>
      <c r="F16" s="13">
        <v>0</v>
      </c>
      <c r="G16" s="6">
        <v>74986</v>
      </c>
      <c r="H16" s="6">
        <v>506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53118</v>
      </c>
      <c r="F17" s="13">
        <v>0</v>
      </c>
      <c r="G17" s="6">
        <v>57290</v>
      </c>
      <c r="H17" s="6">
        <v>319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7391220</v>
      </c>
      <c r="F21" s="469"/>
      <c r="G21" s="469">
        <v>9964796</v>
      </c>
      <c r="H21" s="509">
        <v>317899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17673915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1079946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2160501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1434349</v>
      </c>
      <c r="F32" s="6">
        <v>0</v>
      </c>
      <c r="G32" s="6">
        <v>205188</v>
      </c>
      <c r="H32" s="6">
        <v>3896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529978</v>
      </c>
      <c r="H33" s="6">
        <v>3282</v>
      </c>
    </row>
    <row r="34" spans="1:9" ht="39">
      <c r="A34" s="7"/>
      <c r="B34" s="12"/>
      <c r="C34" s="9" t="s">
        <v>16</v>
      </c>
      <c r="D34" s="10" t="s">
        <v>13</v>
      </c>
      <c r="E34" s="6">
        <v>3216066</v>
      </c>
      <c r="F34" s="6">
        <v>0</v>
      </c>
      <c r="G34" s="6">
        <v>4059086</v>
      </c>
      <c r="H34" s="6">
        <v>104500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40176</v>
      </c>
      <c r="F36" s="6">
        <v>0</v>
      </c>
      <c r="G36" s="6">
        <v>29947</v>
      </c>
      <c r="H36" s="6">
        <v>819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55479</v>
      </c>
      <c r="F37" s="6">
        <v>0</v>
      </c>
      <c r="G37" s="6">
        <v>74986</v>
      </c>
      <c r="H37" s="6">
        <v>506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53118</v>
      </c>
      <c r="F38" s="6">
        <v>0</v>
      </c>
      <c r="G38" s="6">
        <v>57290</v>
      </c>
      <c r="H38" s="6">
        <v>319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5879134</v>
      </c>
      <c r="F40" s="470">
        <v>0</v>
      </c>
      <c r="G40" s="33">
        <v>7116976</v>
      </c>
      <c r="H40" s="33">
        <v>113322</v>
      </c>
    </row>
    <row r="41" spans="1:9">
      <c r="A41" s="35"/>
      <c r="B41" s="36"/>
      <c r="C41" s="36"/>
      <c r="D41" s="37"/>
      <c r="H41" s="471">
        <v>13109432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5115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345436</v>
      </c>
      <c r="F47" s="11"/>
      <c r="G47" s="6">
        <v>244512</v>
      </c>
      <c r="H47" s="508">
        <v>1621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46945</v>
      </c>
      <c r="H50" s="48">
        <v>8263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4248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614441</v>
      </c>
      <c r="H52" s="6">
        <v>4573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18725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367545</v>
      </c>
      <c r="H56" s="6">
        <v>26559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123687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95558</v>
      </c>
      <c r="H65" s="48">
        <v>8779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18042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615370</v>
      </c>
      <c r="F68" s="11"/>
      <c r="G68" s="6">
        <v>11774</v>
      </c>
      <c r="H68" s="6">
        <v>79508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1110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535132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551280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198151</v>
      </c>
      <c r="H74" s="6">
        <v>27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125326</v>
      </c>
      <c r="H75" s="6">
        <v>58044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44324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31600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17400</v>
      </c>
      <c r="H80" s="48">
        <v>440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174148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9400</v>
      </c>
      <c r="H91" s="502">
        <v>7400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170000</v>
      </c>
      <c r="H95" s="482" t="s">
        <v>76</v>
      </c>
      <c r="I95" s="474"/>
      <c r="K95" s="2">
        <v>17673915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/>
  <dimension ref="A1:K95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108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1013104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2865836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462480</v>
      </c>
      <c r="F10" s="11">
        <v>0</v>
      </c>
      <c r="G10" s="489">
        <v>25044</v>
      </c>
      <c r="H10" s="6">
        <v>8288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1500818</v>
      </c>
      <c r="F11" s="11">
        <v>0</v>
      </c>
      <c r="G11" s="6">
        <v>338693</v>
      </c>
      <c r="H11" s="6">
        <v>4814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493848</v>
      </c>
      <c r="F12" s="11">
        <v>0</v>
      </c>
      <c r="G12" s="6">
        <v>1036292</v>
      </c>
      <c r="H12" s="6">
        <v>147532</v>
      </c>
    </row>
    <row r="13" spans="1:11" ht="39">
      <c r="A13" s="7"/>
      <c r="B13" s="12"/>
      <c r="C13" s="9" t="s">
        <v>16</v>
      </c>
      <c r="D13" s="10" t="s">
        <v>13</v>
      </c>
      <c r="E13" s="6">
        <v>2768726</v>
      </c>
      <c r="F13" s="11">
        <v>0</v>
      </c>
      <c r="G13" s="6">
        <v>4353869</v>
      </c>
      <c r="H13" s="6">
        <v>94768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27412</v>
      </c>
      <c r="F15" s="13">
        <v>0</v>
      </c>
      <c r="G15" s="6">
        <v>20678</v>
      </c>
      <c r="H15" s="6">
        <v>510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43346</v>
      </c>
      <c r="F16" s="13">
        <v>0</v>
      </c>
      <c r="G16" s="6">
        <v>50715</v>
      </c>
      <c r="H16" s="6">
        <v>378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40181</v>
      </c>
      <c r="F17" s="13">
        <v>0</v>
      </c>
      <c r="G17" s="6">
        <v>42756</v>
      </c>
      <c r="H17" s="6">
        <v>75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6349915</v>
      </c>
      <c r="F21" s="469"/>
      <c r="G21" s="469">
        <v>8733883</v>
      </c>
      <c r="H21" s="509">
        <v>256365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15340163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1013104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2436244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1500818</v>
      </c>
      <c r="F32" s="6">
        <v>0</v>
      </c>
      <c r="G32" s="6">
        <v>166762</v>
      </c>
      <c r="H32" s="6">
        <v>3720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579942</v>
      </c>
      <c r="H33" s="6">
        <v>1615</v>
      </c>
    </row>
    <row r="34" spans="1:9" ht="39">
      <c r="A34" s="7"/>
      <c r="B34" s="12"/>
      <c r="C34" s="9" t="s">
        <v>16</v>
      </c>
      <c r="D34" s="10" t="s">
        <v>13</v>
      </c>
      <c r="E34" s="6">
        <v>2564782</v>
      </c>
      <c r="F34" s="6">
        <v>0</v>
      </c>
      <c r="G34" s="6">
        <v>3191425</v>
      </c>
      <c r="H34" s="6">
        <v>57747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27412</v>
      </c>
      <c r="F36" s="6">
        <v>0</v>
      </c>
      <c r="G36" s="6">
        <v>20678</v>
      </c>
      <c r="H36" s="6">
        <v>510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43346</v>
      </c>
      <c r="F37" s="6">
        <v>0</v>
      </c>
      <c r="G37" s="6">
        <v>50715</v>
      </c>
      <c r="H37" s="6">
        <v>378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40181</v>
      </c>
      <c r="F38" s="6">
        <v>0</v>
      </c>
      <c r="G38" s="6">
        <v>42756</v>
      </c>
      <c r="H38" s="6">
        <v>75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5189643</v>
      </c>
      <c r="F40" s="470">
        <v>0</v>
      </c>
      <c r="G40" s="33">
        <v>6488522</v>
      </c>
      <c r="H40" s="33">
        <v>64045</v>
      </c>
    </row>
    <row r="41" spans="1:9">
      <c r="A41" s="35"/>
      <c r="B41" s="36"/>
      <c r="C41" s="36"/>
      <c r="D41" s="37"/>
      <c r="H41" s="471">
        <v>11742210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6321</v>
      </c>
      <c r="I46" s="526"/>
    </row>
    <row r="47" spans="1:9" ht="39">
      <c r="A47" s="7"/>
      <c r="B47" s="473"/>
      <c r="C47" s="9" t="s">
        <v>16</v>
      </c>
      <c r="D47" s="10" t="s">
        <v>13</v>
      </c>
      <c r="E47" s="6">
        <v>203944</v>
      </c>
      <c r="F47" s="11"/>
      <c r="G47" s="6">
        <v>228572</v>
      </c>
      <c r="H47" s="508">
        <v>825</v>
      </c>
      <c r="I47" s="526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25044</v>
      </c>
      <c r="H50" s="48">
        <v>8288</v>
      </c>
      <c r="I50" s="526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2537</v>
      </c>
      <c r="I51" s="526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341529</v>
      </c>
      <c r="H52" s="6">
        <v>3581</v>
      </c>
      <c r="I52" s="526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18321</v>
      </c>
      <c r="H55" s="48">
        <v>0</v>
      </c>
      <c r="I55" s="526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323361</v>
      </c>
      <c r="H56" s="6">
        <v>28575</v>
      </c>
      <c r="I56" s="526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526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526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526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116785</v>
      </c>
      <c r="H64" s="48"/>
      <c r="I64" s="526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41406</v>
      </c>
      <c r="H65" s="48">
        <v>3360</v>
      </c>
      <c r="I65" s="526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14448</v>
      </c>
      <c r="H67" s="521"/>
      <c r="I67" s="526"/>
    </row>
    <row r="68" spans="1:9" ht="39">
      <c r="A68" s="7"/>
      <c r="B68" s="473"/>
      <c r="C68" s="9" t="s">
        <v>46</v>
      </c>
      <c r="D68" s="10" t="s">
        <v>13</v>
      </c>
      <c r="E68" s="6">
        <v>493848</v>
      </c>
      <c r="F68" s="11"/>
      <c r="G68" s="6">
        <v>21594</v>
      </c>
      <c r="H68" s="6">
        <v>74199</v>
      </c>
      <c r="I68" s="526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890</v>
      </c>
      <c r="H69" s="48"/>
      <c r="I69" s="526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429592</v>
      </c>
      <c r="H72" s="48"/>
      <c r="I72" s="526"/>
    </row>
    <row r="73" spans="1:9" ht="39">
      <c r="A73" s="44"/>
      <c r="B73" s="472"/>
      <c r="C73" s="46" t="s">
        <v>44</v>
      </c>
      <c r="D73" s="47" t="s">
        <v>13</v>
      </c>
      <c r="E73" s="48">
        <v>462480</v>
      </c>
      <c r="F73" s="49">
        <v>0</v>
      </c>
      <c r="G73" s="48"/>
      <c r="H73" s="48"/>
      <c r="I73" s="526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136323</v>
      </c>
      <c r="H74" s="6">
        <v>1094</v>
      </c>
      <c r="I74" s="526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95515</v>
      </c>
      <c r="H75" s="6">
        <v>54740</v>
      </c>
      <c r="I75" s="526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35305</v>
      </c>
      <c r="H76" s="6"/>
      <c r="I76" s="526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21160</v>
      </c>
      <c r="H79" s="48" t="s">
        <v>76</v>
      </c>
      <c r="I79" s="526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12760</v>
      </c>
      <c r="H80" s="48">
        <v>680</v>
      </c>
      <c r="I80" s="526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178621</v>
      </c>
      <c r="H85" s="48">
        <v>0</v>
      </c>
      <c r="I85" s="526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526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14535</v>
      </c>
      <c r="H91" s="502">
        <v>8120</v>
      </c>
      <c r="I91" s="526"/>
    </row>
    <row r="92" spans="1:11">
      <c r="I92" s="526"/>
    </row>
    <row r="93" spans="1:11" s="43" customFormat="1">
      <c r="A93" s="43" t="s">
        <v>104</v>
      </c>
      <c r="I93" s="527"/>
    </row>
    <row r="94" spans="1:11">
      <c r="I94" s="526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189600</v>
      </c>
      <c r="H95" s="482" t="s">
        <v>76</v>
      </c>
      <c r="I95" s="526"/>
      <c r="K95" s="2">
        <v>15340163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/>
  <dimension ref="A1:K95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109</v>
      </c>
    </row>
    <row r="4" spans="1:11">
      <c r="E4" s="504"/>
      <c r="F4" s="505"/>
    </row>
    <row r="5" spans="1:11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11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887094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2993221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518160</v>
      </c>
      <c r="F10" s="11">
        <v>0</v>
      </c>
      <c r="G10" s="489">
        <v>32097</v>
      </c>
      <c r="H10" s="6">
        <v>5496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1516080</v>
      </c>
      <c r="F11" s="11">
        <v>0</v>
      </c>
      <c r="G11" s="6">
        <v>324925</v>
      </c>
      <c r="H11" s="6">
        <v>5979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523122</v>
      </c>
      <c r="F12" s="11">
        <v>0</v>
      </c>
      <c r="G12" s="6">
        <v>1475728</v>
      </c>
      <c r="H12" s="6">
        <v>129923</v>
      </c>
    </row>
    <row r="13" spans="1:11" ht="39">
      <c r="A13" s="7"/>
      <c r="B13" s="12"/>
      <c r="C13" s="9" t="s">
        <v>16</v>
      </c>
      <c r="D13" s="10" t="s">
        <v>13</v>
      </c>
      <c r="E13" s="6">
        <v>2489622</v>
      </c>
      <c r="F13" s="11">
        <v>0</v>
      </c>
      <c r="G13" s="6">
        <v>4376315</v>
      </c>
      <c r="H13" s="6">
        <v>85389</v>
      </c>
    </row>
    <row r="14" spans="1:11" ht="16.5" customHeight="1">
      <c r="A14" s="7"/>
      <c r="B14" s="917" t="s">
        <v>17</v>
      </c>
      <c r="C14" s="917"/>
      <c r="D14" s="917"/>
      <c r="E14" s="917"/>
      <c r="F14" s="917"/>
      <c r="G14" s="917"/>
      <c r="H14" s="917"/>
    </row>
    <row r="15" spans="1:11" ht="16.5" customHeight="1">
      <c r="A15" s="7"/>
      <c r="B15" s="914" t="s">
        <v>18</v>
      </c>
      <c r="C15" s="914"/>
      <c r="D15" s="10" t="s">
        <v>13</v>
      </c>
      <c r="E15" s="6">
        <v>31820</v>
      </c>
      <c r="F15" s="13">
        <v>0</v>
      </c>
      <c r="G15" s="6">
        <v>16505</v>
      </c>
      <c r="H15" s="6">
        <v>315</v>
      </c>
    </row>
    <row r="16" spans="1:11" ht="16.5" customHeight="1">
      <c r="A16" s="7"/>
      <c r="B16" s="914" t="s">
        <v>19</v>
      </c>
      <c r="C16" s="914"/>
      <c r="D16" s="10" t="s">
        <v>13</v>
      </c>
      <c r="E16" s="6">
        <v>51072</v>
      </c>
      <c r="F16" s="13">
        <v>0</v>
      </c>
      <c r="G16" s="6">
        <v>42391</v>
      </c>
      <c r="H16" s="6">
        <v>247</v>
      </c>
    </row>
    <row r="17" spans="1:8" ht="16.5" customHeight="1">
      <c r="A17" s="7"/>
      <c r="B17" s="914" t="s">
        <v>20</v>
      </c>
      <c r="C17" s="914"/>
      <c r="D17" s="10" t="s">
        <v>13</v>
      </c>
      <c r="E17" s="6">
        <v>49333</v>
      </c>
      <c r="F17" s="13">
        <v>0</v>
      </c>
      <c r="G17" s="6">
        <v>40074</v>
      </c>
      <c r="H17" s="6">
        <v>25</v>
      </c>
    </row>
    <row r="18" spans="1:8" ht="16.5" customHeight="1">
      <c r="A18" s="7"/>
      <c r="B18" s="917" t="s">
        <v>47</v>
      </c>
      <c r="C18" s="917"/>
      <c r="D18" s="10"/>
      <c r="E18" s="13"/>
      <c r="F18" s="13"/>
      <c r="G18" s="13"/>
      <c r="H18" s="13"/>
    </row>
    <row r="19" spans="1:8" ht="16.5" customHeight="1">
      <c r="A19" s="7"/>
      <c r="B19" s="914" t="s">
        <v>48</v>
      </c>
      <c r="C19" s="914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5" t="s">
        <v>49</v>
      </c>
      <c r="C20" s="915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6066303</v>
      </c>
      <c r="F21" s="469"/>
      <c r="G21" s="469">
        <v>9301256</v>
      </c>
      <c r="H21" s="509">
        <v>227374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15594933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6" t="s">
        <v>3</v>
      </c>
      <c r="B26" s="916" t="s">
        <v>4</v>
      </c>
      <c r="C26" s="916"/>
      <c r="D26" s="916" t="s">
        <v>5</v>
      </c>
      <c r="E26" s="916" t="s">
        <v>6</v>
      </c>
      <c r="F26" s="916"/>
      <c r="G26" s="916"/>
      <c r="H26" s="916"/>
    </row>
    <row r="27" spans="1:8" ht="15.75">
      <c r="A27" s="916"/>
      <c r="B27" s="916"/>
      <c r="C27" s="916"/>
      <c r="D27" s="916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6" t="s">
        <v>24</v>
      </c>
      <c r="C28" s="916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887094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2475061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22708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1516080</v>
      </c>
      <c r="F32" s="6">
        <v>0</v>
      </c>
      <c r="G32" s="6">
        <v>156991</v>
      </c>
      <c r="H32" s="6">
        <v>4100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965476</v>
      </c>
      <c r="H33" s="6">
        <v>1143</v>
      </c>
    </row>
    <row r="34" spans="1:9" ht="39">
      <c r="A34" s="7"/>
      <c r="B34" s="12"/>
      <c r="C34" s="9" t="s">
        <v>16</v>
      </c>
      <c r="D34" s="10" t="s">
        <v>13</v>
      </c>
      <c r="E34" s="6">
        <v>2269555</v>
      </c>
      <c r="F34" s="6">
        <v>0</v>
      </c>
      <c r="G34" s="6">
        <v>3341434</v>
      </c>
      <c r="H34" s="6">
        <v>50840</v>
      </c>
    </row>
    <row r="35" spans="1:9" ht="16.5" customHeight="1">
      <c r="A35" s="7"/>
      <c r="B35" s="917" t="s">
        <v>17</v>
      </c>
      <c r="C35" s="917"/>
      <c r="D35" s="917"/>
      <c r="E35" s="917"/>
      <c r="F35" s="917"/>
      <c r="G35" s="917"/>
      <c r="H35" s="917"/>
    </row>
    <row r="36" spans="1:9" ht="16.5" customHeight="1">
      <c r="A36" s="7"/>
      <c r="B36" s="914" t="s">
        <v>18</v>
      </c>
      <c r="C36" s="914"/>
      <c r="D36" s="10" t="s">
        <v>13</v>
      </c>
      <c r="E36" s="6">
        <v>31820</v>
      </c>
      <c r="F36" s="6">
        <v>0</v>
      </c>
      <c r="G36" s="6">
        <v>16505</v>
      </c>
      <c r="H36" s="6">
        <v>315</v>
      </c>
    </row>
    <row r="37" spans="1:9" ht="16.5" customHeight="1">
      <c r="A37" s="7"/>
      <c r="B37" s="914" t="s">
        <v>19</v>
      </c>
      <c r="C37" s="914"/>
      <c r="D37" s="10" t="s">
        <v>13</v>
      </c>
      <c r="E37" s="6">
        <v>51072</v>
      </c>
      <c r="F37" s="6">
        <v>0</v>
      </c>
      <c r="G37" s="6">
        <v>42391</v>
      </c>
      <c r="H37" s="6">
        <v>247</v>
      </c>
    </row>
    <row r="38" spans="1:9" ht="16.5" customHeight="1">
      <c r="A38" s="7"/>
      <c r="B38" s="914" t="s">
        <v>20</v>
      </c>
      <c r="C38" s="914"/>
      <c r="D38" s="10" t="s">
        <v>13</v>
      </c>
      <c r="E38" s="6">
        <v>49333</v>
      </c>
      <c r="F38" s="6">
        <v>0</v>
      </c>
      <c r="G38" s="6">
        <v>40074</v>
      </c>
      <c r="H38" s="6">
        <v>25</v>
      </c>
    </row>
    <row r="39" spans="1:9" ht="15.75">
      <c r="A39" s="30"/>
      <c r="B39" s="915"/>
      <c r="C39" s="915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4827662</v>
      </c>
      <c r="F40" s="470">
        <v>0</v>
      </c>
      <c r="G40" s="33">
        <v>7037932</v>
      </c>
      <c r="H40" s="33">
        <v>56670</v>
      </c>
    </row>
    <row r="41" spans="1:9">
      <c r="A41" s="35"/>
      <c r="B41" s="36"/>
      <c r="C41" s="36"/>
      <c r="D41" s="37"/>
      <c r="H41" s="471">
        <v>11922264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6414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220067</v>
      </c>
      <c r="F47" s="11"/>
      <c r="G47" s="6">
        <v>239107</v>
      </c>
      <c r="H47" s="508">
        <v>637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32097</v>
      </c>
      <c r="H50" s="48">
        <v>5496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1561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214699</v>
      </c>
      <c r="H52" s="6">
        <v>2417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15911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276316</v>
      </c>
      <c r="H56" s="6">
        <v>28388</v>
      </c>
      <c r="I56" s="474"/>
    </row>
    <row r="57" spans="1:9" ht="16.5" customHeight="1">
      <c r="A57" s="7"/>
      <c r="B57" s="914" t="s">
        <v>18</v>
      </c>
      <c r="C57" s="914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4" t="s">
        <v>19</v>
      </c>
      <c r="C58" s="914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4" t="s">
        <v>20</v>
      </c>
      <c r="C59" s="914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123906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39501</v>
      </c>
      <c r="H65" s="48">
        <v>2727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28692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523122</v>
      </c>
      <c r="F68" s="11"/>
      <c r="G68" s="6">
        <v>29391</v>
      </c>
      <c r="H68" s="6">
        <v>55195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520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518160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495452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134082</v>
      </c>
      <c r="H74" s="6">
        <v>1879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99128</v>
      </c>
      <c r="H75" s="6">
        <v>56750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66379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5160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13200</v>
      </c>
      <c r="H80" s="48">
        <v>380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185159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17516</v>
      </c>
      <c r="H91" s="502">
        <v>8860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224400</v>
      </c>
      <c r="H95" s="482" t="s">
        <v>76</v>
      </c>
      <c r="I95" s="474"/>
      <c r="K95" s="2">
        <v>15594933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/>
  <dimension ref="A1:K17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110</v>
      </c>
      <c r="F3" s="314"/>
      <c r="G3" s="314"/>
      <c r="H3" s="314"/>
    </row>
    <row r="4" spans="1:8">
      <c r="E4" s="504"/>
      <c r="F4" s="505"/>
    </row>
    <row r="5" spans="1:8" ht="16.5" customHeight="1">
      <c r="A5" s="950" t="s">
        <v>3</v>
      </c>
      <c r="B5" s="950" t="s">
        <v>4</v>
      </c>
      <c r="C5" s="950"/>
      <c r="D5" s="950" t="s">
        <v>5</v>
      </c>
      <c r="E5" s="950" t="s">
        <v>6</v>
      </c>
      <c r="F5" s="950"/>
      <c r="G5" s="950"/>
      <c r="H5" s="950"/>
    </row>
    <row r="6" spans="1:8" ht="15.75">
      <c r="A6" s="950"/>
      <c r="B6" s="950"/>
      <c r="C6" s="950"/>
      <c r="D6" s="950"/>
      <c r="E6" s="529" t="s">
        <v>7</v>
      </c>
      <c r="F6" s="529" t="s">
        <v>8</v>
      </c>
      <c r="G6" s="529" t="s">
        <v>9</v>
      </c>
      <c r="H6" s="529" t="s">
        <v>10</v>
      </c>
    </row>
    <row r="7" spans="1:8" ht="16.5" customHeight="1">
      <c r="A7" s="530">
        <v>1</v>
      </c>
      <c r="B7" s="950">
        <v>2</v>
      </c>
      <c r="C7" s="950"/>
      <c r="D7" s="529">
        <v>3</v>
      </c>
      <c r="E7" s="529">
        <v>4</v>
      </c>
      <c r="F7" s="529">
        <v>5</v>
      </c>
      <c r="G7" s="529">
        <v>6</v>
      </c>
      <c r="H7" s="529">
        <v>7</v>
      </c>
    </row>
    <row r="8" spans="1:8" ht="63.75" customHeight="1">
      <c r="A8" s="531"/>
      <c r="B8" s="532" t="s">
        <v>11</v>
      </c>
      <c r="C8" s="533" t="s">
        <v>111</v>
      </c>
      <c r="D8" s="534" t="s">
        <v>13</v>
      </c>
      <c r="E8" s="511">
        <v>3029413</v>
      </c>
      <c r="F8" s="535">
        <v>0</v>
      </c>
      <c r="G8" s="511">
        <v>523620</v>
      </c>
      <c r="H8" s="511">
        <v>6350</v>
      </c>
    </row>
    <row r="9" spans="1:8" ht="39">
      <c r="A9" s="531"/>
      <c r="B9" s="536"/>
      <c r="C9" s="533" t="s">
        <v>112</v>
      </c>
      <c r="D9" s="534" t="s">
        <v>13</v>
      </c>
      <c r="E9" s="511">
        <v>189090</v>
      </c>
      <c r="F9" s="535">
        <v>0</v>
      </c>
      <c r="G9" s="511">
        <v>3151907</v>
      </c>
      <c r="H9" s="511">
        <v>1457</v>
      </c>
    </row>
    <row r="10" spans="1:8" ht="39">
      <c r="A10" s="531"/>
      <c r="B10" s="536"/>
      <c r="C10" s="533" t="s">
        <v>113</v>
      </c>
      <c r="D10" s="534" t="s">
        <v>13</v>
      </c>
      <c r="E10" s="511">
        <v>689651</v>
      </c>
      <c r="F10" s="535">
        <v>0</v>
      </c>
      <c r="G10" s="511">
        <v>1014861</v>
      </c>
      <c r="H10" s="511">
        <v>135313</v>
      </c>
    </row>
    <row r="11" spans="1:8" ht="39">
      <c r="A11" s="531"/>
      <c r="B11" s="536"/>
      <c r="C11" s="533" t="s">
        <v>114</v>
      </c>
      <c r="D11" s="534" t="s">
        <v>13</v>
      </c>
      <c r="E11" s="511">
        <v>2670983</v>
      </c>
      <c r="F11" s="535">
        <v>0</v>
      </c>
      <c r="G11" s="511">
        <v>5282983</v>
      </c>
      <c r="H11" s="511">
        <v>121324</v>
      </c>
    </row>
    <row r="12" spans="1:8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ht="15.75">
      <c r="A13" s="531"/>
      <c r="B13" s="536"/>
      <c r="C13" s="533"/>
      <c r="D13" s="534"/>
      <c r="E13" s="511"/>
      <c r="F13" s="535"/>
      <c r="G13" s="511"/>
      <c r="H13" s="511"/>
    </row>
    <row r="14" spans="1:8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ht="16.5" customHeight="1">
      <c r="A15" s="531"/>
      <c r="B15" s="952" t="s">
        <v>18</v>
      </c>
      <c r="C15" s="952"/>
      <c r="D15" s="534" t="s">
        <v>13</v>
      </c>
      <c r="E15" s="511">
        <v>30859</v>
      </c>
      <c r="F15" s="539">
        <v>0</v>
      </c>
      <c r="G15" s="511">
        <v>21463</v>
      </c>
      <c r="H15" s="511">
        <v>323</v>
      </c>
    </row>
    <row r="16" spans="1:8" ht="16.5" customHeight="1">
      <c r="A16" s="531"/>
      <c r="B16" s="952" t="s">
        <v>19</v>
      </c>
      <c r="C16" s="952"/>
      <c r="D16" s="534" t="s">
        <v>13</v>
      </c>
      <c r="E16" s="511">
        <v>53831</v>
      </c>
      <c r="F16" s="539">
        <v>0</v>
      </c>
      <c r="G16" s="511">
        <v>57815</v>
      </c>
      <c r="H16" s="511">
        <v>219</v>
      </c>
    </row>
    <row r="17" spans="1:8" ht="16.5" customHeight="1">
      <c r="A17" s="531"/>
      <c r="B17" s="952" t="s">
        <v>20</v>
      </c>
      <c r="C17" s="952"/>
      <c r="D17" s="534" t="s">
        <v>13</v>
      </c>
      <c r="E17" s="511">
        <v>59304</v>
      </c>
      <c r="F17" s="539">
        <v>0</v>
      </c>
      <c r="G17" s="511">
        <v>45792</v>
      </c>
      <c r="H17" s="511">
        <v>27</v>
      </c>
    </row>
    <row r="18" spans="1:8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8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ht="15.75">
      <c r="A21" s="544" t="s">
        <v>50</v>
      </c>
      <c r="B21" s="545"/>
      <c r="C21" s="546"/>
      <c r="D21" s="547"/>
      <c r="E21" s="548">
        <v>6723131</v>
      </c>
      <c r="F21" s="548"/>
      <c r="G21" s="548">
        <v>10098441</v>
      </c>
      <c r="H21" s="549">
        <v>265013</v>
      </c>
    </row>
    <row r="22" spans="1:8" ht="15.75">
      <c r="A22" s="550"/>
      <c r="B22" s="551"/>
      <c r="C22" s="552"/>
      <c r="D22" s="553"/>
      <c r="E22" s="554"/>
      <c r="F22" s="555"/>
      <c r="G22" s="554"/>
      <c r="H22" s="556">
        <v>17086585</v>
      </c>
    </row>
    <row r="23" spans="1:8">
      <c r="A23" s="557"/>
      <c r="B23" s="557"/>
      <c r="C23" s="557"/>
      <c r="D23" s="557"/>
      <c r="E23" s="557"/>
      <c r="F23" s="557"/>
      <c r="G23" s="557"/>
      <c r="H23" s="557"/>
    </row>
    <row r="24" spans="1:8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8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ht="63.75" customHeight="1">
      <c r="A29" s="531"/>
      <c r="B29" s="532" t="s">
        <v>30</v>
      </c>
      <c r="C29" s="533" t="s">
        <v>111</v>
      </c>
      <c r="D29" s="534" t="s">
        <v>13</v>
      </c>
      <c r="E29" s="511">
        <v>2480173</v>
      </c>
      <c r="F29" s="535">
        <v>0</v>
      </c>
      <c r="G29" s="511">
        <v>0</v>
      </c>
      <c r="H29" s="511">
        <v>0</v>
      </c>
    </row>
    <row r="30" spans="1:8" ht="39">
      <c r="A30" s="531"/>
      <c r="B30" s="536"/>
      <c r="C30" s="533" t="s">
        <v>112</v>
      </c>
      <c r="D30" s="534" t="s">
        <v>13</v>
      </c>
      <c r="E30" s="511">
        <v>189090</v>
      </c>
      <c r="F30" s="535">
        <v>0</v>
      </c>
      <c r="G30" s="511">
        <v>3151907</v>
      </c>
      <c r="H30" s="511">
        <v>1267</v>
      </c>
    </row>
    <row r="31" spans="1:8" ht="39">
      <c r="A31" s="531"/>
      <c r="B31" s="536"/>
      <c r="C31" s="533" t="s">
        <v>113</v>
      </c>
      <c r="D31" s="534" t="s">
        <v>13</v>
      </c>
      <c r="E31" s="511">
        <v>101643</v>
      </c>
      <c r="F31" s="535">
        <v>0</v>
      </c>
      <c r="G31" s="511">
        <v>244229</v>
      </c>
      <c r="H31" s="511">
        <v>0</v>
      </c>
    </row>
    <row r="32" spans="1:8" ht="39">
      <c r="A32" s="531"/>
      <c r="B32" s="536"/>
      <c r="C32" s="533" t="s">
        <v>114</v>
      </c>
      <c r="D32" s="534" t="s">
        <v>13</v>
      </c>
      <c r="E32" s="511">
        <v>2409552</v>
      </c>
      <c r="F32" s="535">
        <v>0</v>
      </c>
      <c r="G32" s="511">
        <v>4202353</v>
      </c>
      <c r="H32" s="511">
        <v>62591</v>
      </c>
    </row>
    <row r="33" spans="1:8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ht="15.75">
      <c r="A34" s="531"/>
      <c r="B34" s="536"/>
      <c r="C34" s="533"/>
      <c r="D34" s="534"/>
      <c r="E34" s="511"/>
      <c r="F34" s="511"/>
      <c r="G34" s="511"/>
      <c r="H34" s="511"/>
    </row>
    <row r="35" spans="1:8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ht="16.5" customHeight="1">
      <c r="A36" s="531"/>
      <c r="B36" s="952" t="s">
        <v>18</v>
      </c>
      <c r="C36" s="952"/>
      <c r="D36" s="534" t="s">
        <v>13</v>
      </c>
      <c r="E36" s="511">
        <v>30859</v>
      </c>
      <c r="F36" s="511">
        <v>0</v>
      </c>
      <c r="G36" s="511">
        <v>21463</v>
      </c>
      <c r="H36" s="511">
        <v>323</v>
      </c>
    </row>
    <row r="37" spans="1:8" ht="16.5" customHeight="1">
      <c r="A37" s="531"/>
      <c r="B37" s="952" t="s">
        <v>19</v>
      </c>
      <c r="C37" s="952"/>
      <c r="D37" s="534" t="s">
        <v>13</v>
      </c>
      <c r="E37" s="511">
        <v>53831</v>
      </c>
      <c r="F37" s="511">
        <v>0</v>
      </c>
      <c r="G37" s="511">
        <v>57815</v>
      </c>
      <c r="H37" s="511">
        <v>219</v>
      </c>
    </row>
    <row r="38" spans="1:8" ht="16.5" customHeight="1">
      <c r="A38" s="531"/>
      <c r="B38" s="952" t="s">
        <v>20</v>
      </c>
      <c r="C38" s="952"/>
      <c r="D38" s="534" t="s">
        <v>13</v>
      </c>
      <c r="E38" s="511">
        <v>59304</v>
      </c>
      <c r="F38" s="511">
        <v>0</v>
      </c>
      <c r="G38" s="511">
        <v>45792</v>
      </c>
      <c r="H38" s="511">
        <v>27</v>
      </c>
    </row>
    <row r="39" spans="1:8" ht="15.75">
      <c r="A39" s="560"/>
      <c r="B39" s="953"/>
      <c r="C39" s="953"/>
      <c r="D39" s="542"/>
      <c r="E39" s="511"/>
      <c r="F39" s="511"/>
      <c r="G39" s="511"/>
      <c r="H39" s="511"/>
    </row>
    <row r="40" spans="1:8" ht="15.75">
      <c r="A40" s="544" t="s">
        <v>21</v>
      </c>
      <c r="B40" s="561"/>
      <c r="C40" s="561"/>
      <c r="D40" s="562"/>
      <c r="E40" s="563">
        <v>5324452</v>
      </c>
      <c r="F40" s="564">
        <v>0</v>
      </c>
      <c r="G40" s="563">
        <v>7723559</v>
      </c>
      <c r="H40" s="563">
        <v>64427</v>
      </c>
    </row>
    <row r="41" spans="1:8">
      <c r="A41" s="565"/>
      <c r="B41" s="566"/>
      <c r="C41" s="566"/>
      <c r="D41" s="567"/>
      <c r="E41" s="557"/>
      <c r="F41" s="557"/>
      <c r="G41" s="557"/>
      <c r="H41" s="568">
        <v>13112438</v>
      </c>
    </row>
    <row r="42" spans="1:8">
      <c r="A42" s="569"/>
      <c r="B42" s="557"/>
      <c r="C42" s="557"/>
      <c r="D42" s="557"/>
      <c r="E42" s="561"/>
      <c r="F42" s="561"/>
      <c r="G42" s="561"/>
      <c r="H42" s="570"/>
    </row>
    <row r="43" spans="1:8">
      <c r="A43" s="571"/>
      <c r="B43" s="566"/>
      <c r="C43" s="566"/>
      <c r="D43" s="566"/>
      <c r="E43" s="566"/>
      <c r="F43" s="566"/>
      <c r="G43" s="566"/>
      <c r="H43" s="572"/>
    </row>
    <row r="44" spans="1:8">
      <c r="A44" s="557"/>
      <c r="B44" s="557"/>
      <c r="C44" s="557"/>
      <c r="D44" s="557"/>
      <c r="E44" s="557"/>
      <c r="F44" s="557"/>
      <c r="G44" s="557"/>
      <c r="H44" s="557"/>
    </row>
    <row r="45" spans="1:8" ht="18.75" customHeight="1">
      <c r="A45" s="573" t="s">
        <v>52</v>
      </c>
      <c r="B45" s="557"/>
      <c r="C45" s="557"/>
      <c r="D45" s="557"/>
      <c r="E45" s="557"/>
      <c r="F45" s="557"/>
      <c r="G45" s="557"/>
      <c r="H45" s="557"/>
    </row>
    <row r="46" spans="1:8" ht="39">
      <c r="A46" s="531"/>
      <c r="B46" s="536"/>
      <c r="C46" s="533" t="s">
        <v>113</v>
      </c>
      <c r="D46" s="534" t="s">
        <v>13</v>
      </c>
      <c r="E46" s="511"/>
      <c r="F46" s="535"/>
      <c r="G46" s="511">
        <v>150320</v>
      </c>
      <c r="H46" s="511">
        <v>6934</v>
      </c>
    </row>
    <row r="47" spans="1:8" ht="39">
      <c r="A47" s="531"/>
      <c r="B47" s="536"/>
      <c r="C47" s="533" t="s">
        <v>114</v>
      </c>
      <c r="D47" s="534" t="s">
        <v>13</v>
      </c>
      <c r="E47" s="511">
        <v>261431</v>
      </c>
      <c r="F47" s="535"/>
      <c r="G47" s="511">
        <v>41835</v>
      </c>
      <c r="H47" s="511">
        <v>577</v>
      </c>
    </row>
    <row r="48" spans="1:8">
      <c r="A48" s="557"/>
      <c r="B48" s="557"/>
      <c r="C48" s="557"/>
      <c r="D48" s="557"/>
      <c r="E48" s="557"/>
      <c r="F48" s="557"/>
      <c r="G48" s="557"/>
      <c r="H48" s="557"/>
    </row>
    <row r="49" spans="1:8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ht="39">
      <c r="A50" s="531"/>
      <c r="B50" s="536"/>
      <c r="C50" s="533" t="s">
        <v>113</v>
      </c>
      <c r="D50" s="534" t="s">
        <v>13</v>
      </c>
      <c r="E50" s="511">
        <v>0</v>
      </c>
      <c r="F50" s="535">
        <v>0</v>
      </c>
      <c r="G50" s="511">
        <v>50046</v>
      </c>
      <c r="H50" s="511">
        <v>5760</v>
      </c>
    </row>
    <row r="51" spans="1:8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252490</v>
      </c>
      <c r="H51" s="511">
        <v>4105</v>
      </c>
    </row>
    <row r="52" spans="1:8">
      <c r="A52" s="557"/>
      <c r="B52" s="557"/>
      <c r="C52" s="557"/>
      <c r="D52" s="557"/>
      <c r="E52" s="557"/>
      <c r="F52" s="557"/>
      <c r="G52" s="557"/>
      <c r="H52" s="557"/>
    </row>
    <row r="53" spans="1:8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ht="39">
      <c r="A54" s="531"/>
      <c r="B54" s="536"/>
      <c r="C54" s="533" t="s">
        <v>113</v>
      </c>
      <c r="D54" s="534" t="s">
        <v>13</v>
      </c>
      <c r="E54" s="511"/>
      <c r="F54" s="535"/>
      <c r="G54" s="511">
        <v>7013</v>
      </c>
      <c r="H54" s="511">
        <v>3</v>
      </c>
    </row>
    <row r="55" spans="1:8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302862</v>
      </c>
      <c r="H55" s="511">
        <v>29190</v>
      </c>
    </row>
    <row r="56" spans="1:8" ht="16.5" customHeight="1">
      <c r="A56" s="531"/>
      <c r="B56" s="952" t="s">
        <v>18</v>
      </c>
      <c r="C56" s="952"/>
      <c r="D56" s="534" t="s">
        <v>13</v>
      </c>
      <c r="E56" s="511"/>
      <c r="F56" s="511">
        <v>0</v>
      </c>
      <c r="G56" s="511">
        <v>0</v>
      </c>
      <c r="H56" s="511"/>
    </row>
    <row r="57" spans="1:8" ht="16.5" customHeight="1">
      <c r="A57" s="531"/>
      <c r="B57" s="952" t="s">
        <v>19</v>
      </c>
      <c r="C57" s="952"/>
      <c r="D57" s="534" t="s">
        <v>13</v>
      </c>
      <c r="E57" s="511"/>
      <c r="F57" s="511">
        <v>0</v>
      </c>
      <c r="G57" s="511">
        <v>0</v>
      </c>
      <c r="H57" s="511"/>
    </row>
    <row r="58" spans="1:8" ht="16.5" customHeight="1">
      <c r="A58" s="531"/>
      <c r="B58" s="952" t="s">
        <v>20</v>
      </c>
      <c r="C58" s="952"/>
      <c r="D58" s="534" t="s">
        <v>13</v>
      </c>
      <c r="E58" s="511"/>
      <c r="F58" s="511">
        <v>0</v>
      </c>
      <c r="G58" s="511">
        <v>0</v>
      </c>
      <c r="H58" s="511"/>
    </row>
    <row r="59" spans="1:8" ht="15.75">
      <c r="A59" s="574"/>
      <c r="B59" s="575"/>
      <c r="C59" s="576"/>
      <c r="D59" s="577"/>
      <c r="E59" s="578"/>
      <c r="F59" s="579"/>
      <c r="G59" s="578"/>
      <c r="H59" s="578"/>
    </row>
    <row r="60" spans="1:8">
      <c r="A60" s="557"/>
      <c r="B60" s="557"/>
      <c r="C60" s="557"/>
      <c r="D60" s="557"/>
      <c r="E60" s="557"/>
      <c r="F60" s="557"/>
      <c r="G60" s="557"/>
      <c r="H60" s="557"/>
    </row>
    <row r="61" spans="1:8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>
      <c r="A62" s="557"/>
      <c r="B62" s="557"/>
      <c r="C62" s="557"/>
      <c r="D62" s="557"/>
      <c r="E62" s="557"/>
      <c r="F62" s="557"/>
      <c r="G62" s="557"/>
      <c r="H62" s="557"/>
    </row>
    <row r="63" spans="1:8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130153</v>
      </c>
      <c r="H63" s="586" t="s">
        <v>116</v>
      </c>
    </row>
    <row r="64" spans="1:8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36901</v>
      </c>
      <c r="H64" s="593">
        <v>6610</v>
      </c>
    </row>
    <row r="65" spans="1:8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ht="39">
      <c r="A66" s="531"/>
      <c r="B66" s="536"/>
      <c r="C66" s="533" t="s">
        <v>117</v>
      </c>
      <c r="D66" s="534" t="s">
        <v>13</v>
      </c>
      <c r="E66" s="511"/>
      <c r="F66" s="535">
        <v>0</v>
      </c>
      <c r="G66" s="511"/>
      <c r="H66" s="511">
        <v>190</v>
      </c>
    </row>
    <row r="67" spans="1:8" ht="39">
      <c r="A67" s="531"/>
      <c r="B67" s="536"/>
      <c r="C67" s="533" t="s">
        <v>113</v>
      </c>
      <c r="D67" s="534" t="s">
        <v>13</v>
      </c>
      <c r="E67" s="511">
        <v>588008</v>
      </c>
      <c r="F67" s="535">
        <v>0</v>
      </c>
      <c r="G67" s="511">
        <v>72894</v>
      </c>
      <c r="H67" s="511">
        <v>74743</v>
      </c>
    </row>
    <row r="68" spans="1:8" ht="39">
      <c r="A68" s="531"/>
      <c r="B68" s="536"/>
      <c r="C68" s="533" t="s">
        <v>114</v>
      </c>
      <c r="D68" s="534" t="s">
        <v>13</v>
      </c>
      <c r="E68" s="511">
        <v>0</v>
      </c>
      <c r="F68" s="535">
        <v>0</v>
      </c>
      <c r="G68" s="511">
        <v>540</v>
      </c>
      <c r="H68" s="511"/>
    </row>
    <row r="69" spans="1:8">
      <c r="A69" s="557"/>
      <c r="B69" s="557"/>
      <c r="C69" s="557"/>
      <c r="D69" s="557"/>
      <c r="E69" s="557"/>
      <c r="F69" s="557"/>
      <c r="G69" s="557"/>
      <c r="H69" s="557"/>
    </row>
    <row r="70" spans="1:8">
      <c r="A70" s="573" t="s">
        <v>57</v>
      </c>
      <c r="B70" s="573"/>
      <c r="C70" s="573"/>
      <c r="D70" s="573"/>
      <c r="E70" s="573"/>
      <c r="F70" s="573"/>
      <c r="G70" s="573"/>
      <c r="H70" s="573"/>
    </row>
    <row r="71" spans="1:8" ht="63.75" customHeight="1">
      <c r="A71" s="531"/>
      <c r="B71" s="532"/>
      <c r="C71" s="533" t="s">
        <v>118</v>
      </c>
      <c r="D71" s="534" t="s">
        <v>13</v>
      </c>
      <c r="E71" s="511">
        <v>549240</v>
      </c>
      <c r="F71" s="535">
        <v>0</v>
      </c>
      <c r="G71" s="511">
        <v>523620</v>
      </c>
      <c r="H71" s="511">
        <v>6350</v>
      </c>
    </row>
    <row r="72" spans="1:8" ht="39">
      <c r="A72" s="531"/>
      <c r="B72" s="536"/>
      <c r="C72" s="533" t="s">
        <v>117</v>
      </c>
      <c r="D72" s="534" t="s">
        <v>13</v>
      </c>
      <c r="E72" s="511"/>
      <c r="F72" s="535">
        <v>0</v>
      </c>
      <c r="G72" s="511"/>
      <c r="H72" s="511"/>
    </row>
    <row r="73" spans="1:8" ht="39">
      <c r="A73" s="531"/>
      <c r="B73" s="536"/>
      <c r="C73" s="533" t="s">
        <v>113</v>
      </c>
      <c r="D73" s="534" t="s">
        <v>13</v>
      </c>
      <c r="E73" s="511">
        <v>0</v>
      </c>
      <c r="F73" s="535">
        <v>0</v>
      </c>
      <c r="G73" s="511">
        <v>93961</v>
      </c>
      <c r="H73" s="511">
        <v>47873</v>
      </c>
    </row>
    <row r="74" spans="1:8" ht="39">
      <c r="A74" s="531"/>
      <c r="B74" s="536"/>
      <c r="C74" s="533" t="s">
        <v>114</v>
      </c>
      <c r="D74" s="534" t="s">
        <v>13</v>
      </c>
      <c r="E74" s="511">
        <v>0</v>
      </c>
      <c r="F74" s="535">
        <v>0</v>
      </c>
      <c r="G74" s="511">
        <v>244505</v>
      </c>
      <c r="H74" s="511">
        <v>9111</v>
      </c>
    </row>
    <row r="75" spans="1:8" ht="39">
      <c r="A75" s="531"/>
      <c r="B75" s="536"/>
      <c r="C75" s="533" t="s">
        <v>115</v>
      </c>
      <c r="D75" s="534" t="s">
        <v>13</v>
      </c>
      <c r="E75" s="511">
        <v>0</v>
      </c>
      <c r="F75" s="535">
        <v>0</v>
      </c>
      <c r="G75" s="511"/>
      <c r="H75" s="511"/>
    </row>
    <row r="76" spans="1:8">
      <c r="A76" s="573" t="s">
        <v>69</v>
      </c>
      <c r="B76" s="573"/>
      <c r="C76" s="573"/>
      <c r="D76" s="573"/>
      <c r="E76" s="573"/>
      <c r="F76" s="573"/>
      <c r="G76" s="573"/>
      <c r="H76" s="573"/>
    </row>
    <row r="77" spans="1:8">
      <c r="A77" s="557"/>
      <c r="B77" s="557"/>
      <c r="C77" s="557"/>
      <c r="D77" s="557"/>
      <c r="E77" s="557"/>
      <c r="F77" s="557"/>
      <c r="G77" s="557"/>
      <c r="H77" s="557"/>
    </row>
    <row r="78" spans="1:8" ht="39">
      <c r="A78" s="594"/>
      <c r="B78" s="595"/>
      <c r="C78" s="596" t="s">
        <v>113</v>
      </c>
      <c r="D78" s="597" t="s">
        <v>13</v>
      </c>
      <c r="E78" s="598">
        <v>0</v>
      </c>
      <c r="F78" s="599">
        <v>0</v>
      </c>
      <c r="G78" s="598">
        <v>40880</v>
      </c>
      <c r="H78" s="600" t="s">
        <v>76</v>
      </c>
    </row>
    <row r="79" spans="1:8" ht="38.25">
      <c r="A79" s="601"/>
      <c r="B79" s="602"/>
      <c r="C79" s="589" t="s">
        <v>114</v>
      </c>
      <c r="D79" s="590" t="s">
        <v>13</v>
      </c>
      <c r="E79" s="591">
        <v>0</v>
      </c>
      <c r="F79" s="592">
        <v>0</v>
      </c>
      <c r="G79" s="592">
        <v>9800</v>
      </c>
      <c r="H79" s="603">
        <v>1000</v>
      </c>
    </row>
    <row r="80" spans="1:8">
      <c r="A80" s="557"/>
      <c r="B80" s="557"/>
      <c r="C80" s="557"/>
      <c r="D80" s="557"/>
      <c r="E80" s="557"/>
      <c r="F80" s="557"/>
      <c r="G80" s="557"/>
      <c r="H80" s="557"/>
    </row>
    <row r="81" spans="1:11">
      <c r="A81" s="557"/>
      <c r="B81" s="557"/>
      <c r="C81" s="557"/>
      <c r="D81" s="557"/>
      <c r="E81" s="557"/>
      <c r="F81" s="557"/>
      <c r="G81" s="557"/>
      <c r="H81" s="557"/>
    </row>
    <row r="82" spans="1:11">
      <c r="A82" s="573" t="s">
        <v>70</v>
      </c>
      <c r="B82" s="573"/>
      <c r="C82" s="573"/>
      <c r="D82" s="573"/>
      <c r="E82" s="573"/>
      <c r="F82" s="573"/>
      <c r="G82" s="573"/>
      <c r="H82" s="573"/>
    </row>
    <row r="83" spans="1:11">
      <c r="A83" s="557"/>
      <c r="B83" s="557"/>
      <c r="C83" s="557"/>
      <c r="D83" s="557"/>
      <c r="E83" s="557"/>
      <c r="F83" s="557"/>
      <c r="G83" s="557"/>
      <c r="H83" s="557"/>
    </row>
    <row r="84" spans="1:11" ht="38.25">
      <c r="A84" s="601"/>
      <c r="B84" s="602"/>
      <c r="C84" s="589" t="s">
        <v>114</v>
      </c>
      <c r="D84" s="590" t="s">
        <v>13</v>
      </c>
      <c r="E84" s="591">
        <v>0</v>
      </c>
      <c r="F84" s="592">
        <v>0</v>
      </c>
      <c r="G84" s="592">
        <v>191697</v>
      </c>
      <c r="H84" s="603"/>
    </row>
    <row r="85" spans="1:11">
      <c r="A85" s="557"/>
      <c r="B85" s="557"/>
      <c r="C85" s="557"/>
      <c r="D85" s="557"/>
      <c r="E85" s="557"/>
      <c r="F85" s="557"/>
      <c r="G85" s="557"/>
      <c r="H85" s="557"/>
    </row>
    <row r="86" spans="1:11">
      <c r="A86" s="557"/>
      <c r="B86" s="557"/>
      <c r="C86" s="557"/>
      <c r="D86" s="557"/>
      <c r="E86" s="557"/>
      <c r="F86" s="557"/>
      <c r="G86" s="557"/>
      <c r="H86" s="557"/>
    </row>
    <row r="87" spans="1:11">
      <c r="A87" s="573" t="s">
        <v>77</v>
      </c>
      <c r="B87" s="573"/>
      <c r="C87" s="573"/>
      <c r="D87" s="573"/>
      <c r="E87" s="573"/>
      <c r="F87" s="573"/>
      <c r="G87" s="573"/>
      <c r="H87" s="573"/>
    </row>
    <row r="88" spans="1:11">
      <c r="A88" s="557"/>
      <c r="B88" s="557"/>
      <c r="C88" s="557"/>
      <c r="D88" s="557"/>
      <c r="E88" s="557"/>
      <c r="F88" s="557"/>
      <c r="G88" s="557"/>
      <c r="H88" s="557"/>
    </row>
    <row r="89" spans="1:11" ht="39">
      <c r="A89" s="594"/>
      <c r="B89" s="595"/>
      <c r="C89" s="596" t="s">
        <v>113</v>
      </c>
      <c r="D89" s="597" t="s">
        <v>13</v>
      </c>
      <c r="E89" s="598">
        <v>0</v>
      </c>
      <c r="F89" s="599">
        <v>0</v>
      </c>
      <c r="G89" s="598">
        <v>14565</v>
      </c>
      <c r="H89" s="600" t="s">
        <v>76</v>
      </c>
    </row>
    <row r="90" spans="1:11" ht="38.25">
      <c r="A90" s="601"/>
      <c r="B90" s="602"/>
      <c r="C90" s="589" t="s">
        <v>119</v>
      </c>
      <c r="D90" s="590" t="s">
        <v>13</v>
      </c>
      <c r="E90" s="591">
        <v>0</v>
      </c>
      <c r="F90" s="592">
        <v>0</v>
      </c>
      <c r="G90" s="592"/>
      <c r="H90" s="603">
        <v>8140</v>
      </c>
    </row>
    <row r="91" spans="1:11">
      <c r="A91" s="557"/>
      <c r="B91" s="557"/>
      <c r="C91" s="557"/>
      <c r="D91" s="557"/>
      <c r="E91" s="557"/>
      <c r="F91" s="557"/>
      <c r="G91" s="557"/>
      <c r="H91" s="557"/>
    </row>
    <row r="92" spans="1:11">
      <c r="A92" s="573" t="s">
        <v>104</v>
      </c>
      <c r="B92" s="573"/>
      <c r="C92" s="573"/>
      <c r="D92" s="573"/>
      <c r="E92" s="573"/>
      <c r="F92" s="573"/>
      <c r="G92" s="573"/>
      <c r="H92" s="573"/>
    </row>
    <row r="93" spans="1:11">
      <c r="A93" s="557"/>
      <c r="B93" s="557"/>
      <c r="C93" s="557"/>
      <c r="D93" s="557"/>
      <c r="E93" s="557"/>
      <c r="F93" s="557"/>
      <c r="G93" s="557"/>
      <c r="H93" s="557"/>
    </row>
    <row r="94" spans="1:11" ht="39">
      <c r="A94" s="604"/>
      <c r="B94" s="605"/>
      <c r="C94" s="606" t="s">
        <v>113</v>
      </c>
      <c r="D94" s="607" t="s">
        <v>13</v>
      </c>
      <c r="E94" s="608">
        <v>0</v>
      </c>
      <c r="F94" s="609">
        <v>0</v>
      </c>
      <c r="G94" s="608">
        <v>210800</v>
      </c>
      <c r="H94" s="610" t="s">
        <v>76</v>
      </c>
      <c r="K94" s="611">
        <v>17086585</v>
      </c>
    </row>
    <row r="95" spans="1:11">
      <c r="A95" s="557"/>
      <c r="B95" s="557"/>
      <c r="C95" s="557"/>
      <c r="D95" s="557"/>
      <c r="E95" s="557"/>
      <c r="F95" s="557"/>
      <c r="G95" s="557"/>
      <c r="H95" s="557"/>
    </row>
    <row r="96" spans="1:11">
      <c r="A96" s="557"/>
      <c r="B96" s="557"/>
      <c r="C96" s="557"/>
      <c r="D96" s="557"/>
      <c r="E96" s="557"/>
      <c r="F96" s="557"/>
      <c r="G96" s="557"/>
      <c r="H96" s="557"/>
    </row>
    <row r="97" spans="1:8">
      <c r="A97" s="557"/>
      <c r="B97" s="557"/>
      <c r="C97" s="557"/>
      <c r="D97" s="557"/>
      <c r="E97" s="557"/>
      <c r="F97" s="557"/>
      <c r="G97" s="557"/>
      <c r="H97" s="557"/>
    </row>
    <row r="98" spans="1:8">
      <c r="A98" s="557"/>
      <c r="B98" s="557"/>
      <c r="C98" s="557"/>
      <c r="D98" s="557"/>
      <c r="E98" s="557"/>
      <c r="F98" s="557"/>
      <c r="G98" s="557"/>
      <c r="H98" s="557"/>
    </row>
    <row r="99" spans="1:8">
      <c r="A99" s="557"/>
      <c r="B99" s="557"/>
      <c r="C99" s="557"/>
      <c r="D99" s="557"/>
      <c r="E99" s="557"/>
      <c r="F99" s="557"/>
      <c r="G99" s="557"/>
      <c r="H99" s="557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>
      <c r="A101" s="557"/>
      <c r="B101" s="557"/>
      <c r="C101" s="557"/>
      <c r="D101" s="557"/>
      <c r="E101" s="557"/>
      <c r="F101" s="557"/>
      <c r="G101" s="557"/>
      <c r="H101" s="557"/>
    </row>
    <row r="102" spans="1:8">
      <c r="A102" s="557"/>
      <c r="B102" s="557"/>
      <c r="C102" s="557"/>
      <c r="D102" s="557"/>
      <c r="E102" s="557"/>
      <c r="F102" s="557"/>
      <c r="G102" s="557"/>
      <c r="H102" s="557"/>
    </row>
    <row r="103" spans="1:8">
      <c r="A103" s="557"/>
      <c r="B103" s="557"/>
      <c r="C103" s="557"/>
      <c r="D103" s="557"/>
      <c r="E103" s="557"/>
      <c r="F103" s="557"/>
      <c r="G103" s="557"/>
      <c r="H103" s="557"/>
    </row>
    <row r="104" spans="1:8">
      <c r="A104" s="557"/>
      <c r="B104" s="557"/>
      <c r="C104" s="557"/>
      <c r="D104" s="557"/>
      <c r="E104" s="557"/>
      <c r="F104" s="557"/>
      <c r="G104" s="557"/>
      <c r="H104" s="557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>
      <c r="A106" s="557"/>
      <c r="B106" s="557"/>
      <c r="C106" s="557"/>
      <c r="D106" s="557"/>
      <c r="E106" s="557"/>
      <c r="F106" s="557"/>
      <c r="G106" s="557"/>
      <c r="H106" s="557"/>
    </row>
    <row r="107" spans="1:8">
      <c r="A107" s="557"/>
      <c r="B107" s="557"/>
      <c r="C107" s="557"/>
      <c r="D107" s="557"/>
      <c r="E107" s="557"/>
      <c r="F107" s="557"/>
      <c r="G107" s="557"/>
      <c r="H107" s="557"/>
    </row>
    <row r="108" spans="1:8">
      <c r="A108" s="557"/>
      <c r="B108" s="557"/>
      <c r="C108" s="557"/>
      <c r="D108" s="557"/>
      <c r="E108" s="557"/>
      <c r="F108" s="557"/>
      <c r="G108" s="557"/>
      <c r="H108" s="557"/>
    </row>
    <row r="109" spans="1:8">
      <c r="A109" s="557"/>
      <c r="B109" s="557"/>
      <c r="C109" s="557"/>
      <c r="D109" s="557"/>
      <c r="E109" s="557"/>
      <c r="F109" s="557"/>
      <c r="G109" s="557"/>
      <c r="H109" s="557"/>
    </row>
    <row r="110" spans="1:8">
      <c r="A110" s="557"/>
      <c r="B110" s="557"/>
      <c r="C110" s="557"/>
      <c r="D110" s="557"/>
      <c r="E110" s="557"/>
      <c r="F110" s="557"/>
      <c r="G110" s="557"/>
      <c r="H110" s="557"/>
    </row>
    <row r="111" spans="1:8">
      <c r="A111" s="557"/>
      <c r="B111" s="557"/>
      <c r="C111" s="557"/>
      <c r="D111" s="557"/>
      <c r="E111" s="557"/>
      <c r="F111" s="557"/>
      <c r="G111" s="557"/>
      <c r="H111" s="557"/>
    </row>
    <row r="112" spans="1:8">
      <c r="A112" s="557"/>
      <c r="B112" s="557"/>
      <c r="C112" s="557"/>
      <c r="D112" s="557"/>
      <c r="E112" s="557"/>
      <c r="F112" s="557"/>
      <c r="G112" s="557"/>
      <c r="H112" s="557"/>
    </row>
    <row r="113" spans="1:8">
      <c r="A113" s="557"/>
      <c r="B113" s="557"/>
      <c r="C113" s="557"/>
      <c r="D113" s="557"/>
      <c r="E113" s="557"/>
      <c r="F113" s="557"/>
      <c r="G113" s="557"/>
      <c r="H113" s="557"/>
    </row>
    <row r="114" spans="1:8">
      <c r="A114" s="557"/>
      <c r="B114" s="557"/>
      <c r="C114" s="557"/>
      <c r="D114" s="557"/>
      <c r="E114" s="557"/>
      <c r="F114" s="557"/>
      <c r="G114" s="557"/>
      <c r="H114" s="557"/>
    </row>
    <row r="115" spans="1:8">
      <c r="A115" s="557"/>
      <c r="B115" s="557"/>
      <c r="C115" s="557"/>
      <c r="D115" s="557"/>
      <c r="E115" s="557"/>
      <c r="F115" s="557"/>
      <c r="G115" s="557"/>
      <c r="H115" s="557"/>
    </row>
    <row r="116" spans="1:8">
      <c r="A116" s="557"/>
      <c r="B116" s="557"/>
      <c r="C116" s="557"/>
      <c r="D116" s="557"/>
      <c r="E116" s="557"/>
      <c r="F116" s="557"/>
      <c r="G116" s="557"/>
      <c r="H116" s="557"/>
    </row>
    <row r="117" spans="1:8">
      <c r="A117" s="557"/>
      <c r="B117" s="557"/>
      <c r="C117" s="557"/>
      <c r="D117" s="557"/>
      <c r="E117" s="557"/>
      <c r="F117" s="557"/>
      <c r="G117" s="557"/>
      <c r="H117" s="557"/>
    </row>
    <row r="118" spans="1:8">
      <c r="A118" s="557"/>
      <c r="B118" s="557"/>
      <c r="C118" s="557"/>
      <c r="D118" s="557"/>
      <c r="E118" s="557"/>
      <c r="F118" s="557"/>
      <c r="G118" s="557"/>
      <c r="H118" s="557"/>
    </row>
    <row r="119" spans="1:8">
      <c r="A119" s="557"/>
      <c r="B119" s="557"/>
      <c r="C119" s="557"/>
      <c r="D119" s="557"/>
      <c r="E119" s="557"/>
      <c r="F119" s="557"/>
      <c r="G119" s="557"/>
      <c r="H119" s="557"/>
    </row>
    <row r="120" spans="1:8">
      <c r="A120" s="557"/>
      <c r="B120" s="557"/>
      <c r="C120" s="557"/>
      <c r="D120" s="557"/>
      <c r="E120" s="557"/>
      <c r="F120" s="557"/>
      <c r="G120" s="557"/>
      <c r="H120" s="557"/>
    </row>
    <row r="121" spans="1:8">
      <c r="A121" s="557"/>
      <c r="B121" s="557"/>
      <c r="C121" s="557"/>
      <c r="D121" s="557"/>
      <c r="E121" s="557"/>
      <c r="F121" s="557"/>
      <c r="G121" s="557"/>
      <c r="H121" s="557"/>
    </row>
    <row r="122" spans="1:8">
      <c r="A122" s="557"/>
      <c r="B122" s="557"/>
      <c r="C122" s="557"/>
      <c r="D122" s="557"/>
      <c r="E122" s="557"/>
      <c r="F122" s="557"/>
      <c r="G122" s="557"/>
      <c r="H122" s="557"/>
    </row>
    <row r="123" spans="1:8">
      <c r="A123" s="557"/>
      <c r="B123" s="557"/>
      <c r="C123" s="557"/>
      <c r="D123" s="557"/>
      <c r="E123" s="557"/>
      <c r="F123" s="557"/>
      <c r="G123" s="557"/>
      <c r="H123" s="557"/>
    </row>
    <row r="124" spans="1:8">
      <c r="A124" s="557"/>
      <c r="B124" s="557"/>
      <c r="C124" s="557"/>
      <c r="D124" s="557"/>
      <c r="E124" s="557"/>
      <c r="F124" s="557"/>
      <c r="G124" s="557"/>
      <c r="H124" s="557"/>
    </row>
    <row r="125" spans="1:8">
      <c r="A125" s="557"/>
      <c r="B125" s="557"/>
      <c r="C125" s="557"/>
      <c r="D125" s="557"/>
      <c r="E125" s="557"/>
      <c r="F125" s="557"/>
      <c r="G125" s="557"/>
      <c r="H125" s="557"/>
    </row>
    <row r="126" spans="1:8">
      <c r="A126" s="557"/>
      <c r="B126" s="557"/>
      <c r="C126" s="557"/>
      <c r="D126" s="557"/>
      <c r="E126" s="557"/>
      <c r="F126" s="557"/>
      <c r="G126" s="557"/>
      <c r="H126" s="557"/>
    </row>
    <row r="127" spans="1:8">
      <c r="A127" s="557"/>
      <c r="B127" s="557"/>
      <c r="C127" s="557"/>
      <c r="D127" s="557"/>
      <c r="E127" s="557"/>
      <c r="F127" s="557"/>
      <c r="G127" s="557"/>
      <c r="H127" s="557"/>
    </row>
    <row r="128" spans="1:8">
      <c r="A128" s="557"/>
      <c r="B128" s="557"/>
      <c r="C128" s="557"/>
      <c r="D128" s="557"/>
      <c r="E128" s="557"/>
      <c r="F128" s="557"/>
      <c r="G128" s="557"/>
      <c r="H128" s="557"/>
    </row>
    <row r="129" spans="1:8">
      <c r="A129" s="557"/>
      <c r="B129" s="557"/>
      <c r="C129" s="557"/>
      <c r="D129" s="557"/>
      <c r="E129" s="557"/>
      <c r="F129" s="557"/>
      <c r="G129" s="557"/>
      <c r="H129" s="557"/>
    </row>
    <row r="130" spans="1:8">
      <c r="A130" s="557"/>
      <c r="B130" s="557"/>
      <c r="C130" s="557"/>
      <c r="D130" s="557"/>
      <c r="E130" s="557"/>
      <c r="F130" s="557"/>
      <c r="G130" s="557"/>
      <c r="H130" s="557"/>
    </row>
    <row r="131" spans="1:8">
      <c r="A131" s="557"/>
      <c r="B131" s="557"/>
      <c r="C131" s="557"/>
      <c r="D131" s="557"/>
      <c r="E131" s="557"/>
      <c r="F131" s="557"/>
      <c r="G131" s="557"/>
      <c r="H131" s="557"/>
    </row>
    <row r="132" spans="1:8">
      <c r="A132" s="557"/>
      <c r="B132" s="557"/>
      <c r="C132" s="557"/>
      <c r="D132" s="557"/>
      <c r="E132" s="557"/>
      <c r="F132" s="557"/>
      <c r="G132" s="557"/>
      <c r="H132" s="557"/>
    </row>
    <row r="133" spans="1:8">
      <c r="A133" s="557"/>
      <c r="B133" s="557"/>
      <c r="C133" s="557"/>
      <c r="D133" s="557"/>
      <c r="E133" s="557"/>
      <c r="F133" s="557"/>
      <c r="G133" s="557"/>
      <c r="H133" s="557"/>
    </row>
    <row r="134" spans="1:8">
      <c r="A134" s="557"/>
      <c r="B134" s="557"/>
      <c r="C134" s="557"/>
      <c r="D134" s="557"/>
      <c r="E134" s="557"/>
      <c r="F134" s="557"/>
      <c r="G134" s="557"/>
      <c r="H134" s="557"/>
    </row>
    <row r="135" spans="1:8">
      <c r="A135" s="557"/>
      <c r="B135" s="557"/>
      <c r="C135" s="557"/>
      <c r="D135" s="557"/>
      <c r="E135" s="557"/>
      <c r="F135" s="557"/>
      <c r="G135" s="557"/>
      <c r="H135" s="557"/>
    </row>
    <row r="136" spans="1:8">
      <c r="A136" s="557"/>
      <c r="B136" s="557"/>
      <c r="C136" s="557"/>
      <c r="D136" s="557"/>
      <c r="E136" s="557"/>
      <c r="F136" s="557"/>
      <c r="G136" s="557"/>
      <c r="H136" s="557"/>
    </row>
    <row r="137" spans="1:8">
      <c r="A137" s="557"/>
      <c r="B137" s="557"/>
      <c r="C137" s="557"/>
      <c r="D137" s="557"/>
      <c r="E137" s="557"/>
      <c r="F137" s="557"/>
      <c r="G137" s="557"/>
      <c r="H137" s="557"/>
    </row>
    <row r="138" spans="1:8">
      <c r="A138" s="557"/>
      <c r="B138" s="557"/>
      <c r="C138" s="557"/>
      <c r="D138" s="557"/>
      <c r="E138" s="557"/>
      <c r="F138" s="557"/>
      <c r="G138" s="557"/>
      <c r="H138" s="557"/>
    </row>
    <row r="139" spans="1:8">
      <c r="A139" s="557"/>
      <c r="B139" s="557"/>
      <c r="C139" s="557"/>
      <c r="D139" s="557"/>
      <c r="E139" s="557"/>
      <c r="F139" s="557"/>
      <c r="G139" s="557"/>
      <c r="H139" s="557"/>
    </row>
    <row r="140" spans="1:8">
      <c r="A140" s="557"/>
      <c r="B140" s="557"/>
      <c r="C140" s="557"/>
      <c r="D140" s="557"/>
      <c r="E140" s="557"/>
      <c r="F140" s="557"/>
      <c r="G140" s="557"/>
      <c r="H140" s="557"/>
    </row>
    <row r="141" spans="1:8">
      <c r="A141" s="557"/>
      <c r="B141" s="557"/>
      <c r="C141" s="557"/>
      <c r="D141" s="557"/>
      <c r="E141" s="557"/>
      <c r="F141" s="557"/>
      <c r="G141" s="557"/>
      <c r="H141" s="557"/>
    </row>
    <row r="142" spans="1:8">
      <c r="A142" s="557"/>
      <c r="B142" s="557"/>
      <c r="C142" s="557"/>
      <c r="D142" s="557"/>
      <c r="E142" s="557"/>
      <c r="F142" s="557"/>
      <c r="G142" s="557"/>
      <c r="H142" s="557"/>
    </row>
    <row r="143" spans="1:8">
      <c r="A143" s="557"/>
      <c r="B143" s="557"/>
      <c r="C143" s="557"/>
      <c r="D143" s="557"/>
      <c r="E143" s="557"/>
      <c r="F143" s="557"/>
      <c r="G143" s="557"/>
      <c r="H143" s="557"/>
    </row>
    <row r="144" spans="1:8">
      <c r="A144" s="557"/>
      <c r="B144" s="557"/>
      <c r="C144" s="557"/>
      <c r="D144" s="557"/>
      <c r="E144" s="557"/>
      <c r="F144" s="557"/>
      <c r="G144" s="557"/>
      <c r="H144" s="557"/>
    </row>
    <row r="145" spans="1:8">
      <c r="A145" s="557"/>
      <c r="B145" s="557"/>
      <c r="C145" s="557"/>
      <c r="D145" s="557"/>
      <c r="E145" s="557"/>
      <c r="F145" s="557"/>
      <c r="G145" s="557"/>
      <c r="H145" s="557"/>
    </row>
    <row r="146" spans="1:8">
      <c r="A146" s="557"/>
      <c r="B146" s="557"/>
      <c r="C146" s="557"/>
      <c r="D146" s="557"/>
      <c r="E146" s="557"/>
      <c r="F146" s="557"/>
      <c r="G146" s="557"/>
      <c r="H146" s="557"/>
    </row>
    <row r="147" spans="1:8">
      <c r="A147" s="557"/>
      <c r="B147" s="557"/>
      <c r="C147" s="557"/>
      <c r="D147" s="557"/>
      <c r="E147" s="557"/>
      <c r="F147" s="557"/>
      <c r="G147" s="557"/>
      <c r="H147" s="557"/>
    </row>
    <row r="148" spans="1:8">
      <c r="A148" s="557"/>
      <c r="B148" s="557"/>
      <c r="C148" s="557"/>
      <c r="D148" s="557"/>
      <c r="E148" s="557"/>
      <c r="F148" s="557"/>
      <c r="G148" s="557"/>
      <c r="H148" s="557"/>
    </row>
    <row r="149" spans="1:8">
      <c r="A149" s="557"/>
      <c r="B149" s="557"/>
      <c r="C149" s="557"/>
      <c r="D149" s="557"/>
      <c r="E149" s="557"/>
      <c r="F149" s="557"/>
      <c r="G149" s="557"/>
      <c r="H149" s="557"/>
    </row>
    <row r="150" spans="1:8">
      <c r="A150" s="557"/>
      <c r="B150" s="557"/>
      <c r="C150" s="557"/>
      <c r="D150" s="557"/>
      <c r="E150" s="557"/>
      <c r="F150" s="557"/>
      <c r="G150" s="557"/>
      <c r="H150" s="557"/>
    </row>
    <row r="151" spans="1:8">
      <c r="A151" s="557"/>
      <c r="B151" s="557"/>
      <c r="C151" s="557"/>
      <c r="D151" s="557"/>
      <c r="E151" s="557"/>
      <c r="F151" s="557"/>
      <c r="G151" s="557"/>
      <c r="H151" s="557"/>
    </row>
    <row r="152" spans="1:8">
      <c r="A152" s="557"/>
      <c r="B152" s="557"/>
      <c r="C152" s="557"/>
      <c r="D152" s="557"/>
      <c r="E152" s="557"/>
      <c r="F152" s="557"/>
      <c r="G152" s="557"/>
      <c r="H152" s="557"/>
    </row>
    <row r="153" spans="1:8">
      <c r="A153" s="557"/>
      <c r="B153" s="557"/>
      <c r="C153" s="557"/>
      <c r="D153" s="557"/>
      <c r="E153" s="557"/>
      <c r="F153" s="557"/>
      <c r="G153" s="557"/>
      <c r="H153" s="557"/>
    </row>
    <row r="154" spans="1:8">
      <c r="A154" s="557"/>
      <c r="B154" s="557"/>
      <c r="C154" s="557"/>
      <c r="D154" s="557"/>
      <c r="E154" s="557"/>
      <c r="F154" s="557"/>
      <c r="G154" s="557"/>
      <c r="H154" s="557"/>
    </row>
    <row r="155" spans="1:8">
      <c r="A155" s="557"/>
      <c r="B155" s="557"/>
      <c r="C155" s="557"/>
      <c r="D155" s="557"/>
      <c r="E155" s="557"/>
      <c r="F155" s="557"/>
      <c r="G155" s="557"/>
      <c r="H155" s="557"/>
    </row>
    <row r="156" spans="1:8">
      <c r="A156" s="557"/>
      <c r="B156" s="557"/>
      <c r="C156" s="557"/>
      <c r="D156" s="557"/>
      <c r="E156" s="557"/>
      <c r="F156" s="557"/>
      <c r="G156" s="557"/>
      <c r="H156" s="557"/>
    </row>
    <row r="157" spans="1:8">
      <c r="A157" s="557"/>
      <c r="B157" s="557"/>
      <c r="C157" s="557"/>
      <c r="D157" s="557"/>
      <c r="E157" s="557"/>
      <c r="F157" s="557"/>
      <c r="G157" s="557"/>
      <c r="H157" s="557"/>
    </row>
    <row r="158" spans="1:8">
      <c r="A158" s="557"/>
      <c r="B158" s="557"/>
      <c r="C158" s="557"/>
      <c r="D158" s="557"/>
      <c r="E158" s="557"/>
      <c r="F158" s="557"/>
      <c r="G158" s="557"/>
      <c r="H158" s="557"/>
    </row>
    <row r="159" spans="1:8">
      <c r="A159" s="557"/>
      <c r="B159" s="557"/>
      <c r="C159" s="557"/>
      <c r="D159" s="557"/>
      <c r="E159" s="557"/>
      <c r="F159" s="557"/>
      <c r="G159" s="557"/>
      <c r="H159" s="557"/>
    </row>
    <row r="160" spans="1:8">
      <c r="A160" s="557"/>
      <c r="B160" s="557"/>
      <c r="C160" s="557"/>
      <c r="D160" s="557"/>
      <c r="E160" s="557"/>
      <c r="F160" s="557"/>
      <c r="G160" s="557"/>
      <c r="H160" s="557"/>
    </row>
    <row r="161" spans="1:8">
      <c r="A161" s="557"/>
      <c r="B161" s="557"/>
      <c r="C161" s="557"/>
      <c r="D161" s="557"/>
      <c r="E161" s="557"/>
      <c r="F161" s="557"/>
      <c r="G161" s="557"/>
      <c r="H161" s="557"/>
    </row>
    <row r="162" spans="1:8">
      <c r="A162" s="557"/>
      <c r="B162" s="557"/>
      <c r="C162" s="557"/>
      <c r="D162" s="557"/>
      <c r="E162" s="557"/>
      <c r="F162" s="557"/>
      <c r="G162" s="557"/>
      <c r="H162" s="557"/>
    </row>
    <row r="163" spans="1:8">
      <c r="A163" s="557"/>
      <c r="B163" s="557"/>
      <c r="C163" s="557"/>
      <c r="D163" s="557"/>
      <c r="E163" s="557"/>
      <c r="F163" s="557"/>
      <c r="G163" s="557"/>
      <c r="H163" s="557"/>
    </row>
    <row r="164" spans="1:8">
      <c r="A164" s="557"/>
      <c r="B164" s="557"/>
      <c r="C164" s="557"/>
      <c r="D164" s="557"/>
      <c r="E164" s="557"/>
      <c r="F164" s="557"/>
      <c r="G164" s="557"/>
      <c r="H164" s="557"/>
    </row>
    <row r="165" spans="1:8">
      <c r="A165" s="557"/>
      <c r="B165" s="557"/>
      <c r="C165" s="557"/>
      <c r="D165" s="557"/>
      <c r="E165" s="557"/>
      <c r="F165" s="557"/>
      <c r="G165" s="557"/>
      <c r="H165" s="557"/>
    </row>
    <row r="166" spans="1:8">
      <c r="A166" s="557"/>
      <c r="B166" s="557"/>
      <c r="C166" s="557"/>
      <c r="D166" s="557"/>
      <c r="E166" s="557"/>
      <c r="F166" s="557"/>
      <c r="G166" s="557"/>
      <c r="H166" s="557"/>
    </row>
    <row r="167" spans="1:8">
      <c r="A167" s="557"/>
      <c r="B167" s="557"/>
      <c r="C167" s="557"/>
      <c r="D167" s="557"/>
      <c r="E167" s="557"/>
      <c r="F167" s="557"/>
      <c r="G167" s="557"/>
      <c r="H167" s="557"/>
    </row>
    <row r="168" spans="1:8">
      <c r="A168" s="557"/>
      <c r="B168" s="557"/>
      <c r="C168" s="557"/>
      <c r="D168" s="557"/>
      <c r="E168" s="557"/>
      <c r="F168" s="557"/>
      <c r="G168" s="557"/>
      <c r="H168" s="557"/>
    </row>
    <row r="169" spans="1:8">
      <c r="A169" s="557"/>
      <c r="B169" s="557"/>
      <c r="C169" s="557"/>
      <c r="D169" s="557"/>
      <c r="E169" s="557"/>
      <c r="F169" s="557"/>
      <c r="G169" s="557"/>
      <c r="H169" s="557"/>
    </row>
    <row r="170" spans="1:8">
      <c r="A170" s="557"/>
      <c r="B170" s="557"/>
      <c r="C170" s="557"/>
      <c r="D170" s="557"/>
      <c r="E170" s="557"/>
      <c r="F170" s="557"/>
      <c r="G170" s="557"/>
      <c r="H170" s="557"/>
    </row>
    <row r="171" spans="1:8">
      <c r="A171" s="557"/>
      <c r="B171" s="557"/>
      <c r="C171" s="557"/>
      <c r="D171" s="557"/>
      <c r="E171" s="557"/>
      <c r="F171" s="557"/>
      <c r="G171" s="557"/>
      <c r="H171" s="557"/>
    </row>
    <row r="172" spans="1:8">
      <c r="A172" s="557"/>
      <c r="B172" s="557"/>
      <c r="C172" s="557"/>
      <c r="D172" s="557"/>
      <c r="E172" s="557"/>
      <c r="F172" s="557"/>
      <c r="G172" s="557"/>
      <c r="H172" s="557"/>
    </row>
    <row r="173" spans="1:8">
      <c r="A173" s="557"/>
      <c r="B173" s="557"/>
      <c r="C173" s="557"/>
      <c r="D173" s="557"/>
      <c r="E173" s="557"/>
      <c r="F173" s="557"/>
      <c r="G173" s="557"/>
      <c r="H173" s="557"/>
    </row>
    <row r="174" spans="1:8">
      <c r="A174" s="557"/>
      <c r="B174" s="557"/>
      <c r="C174" s="557"/>
      <c r="D174" s="557"/>
      <c r="E174" s="557"/>
      <c r="F174" s="557"/>
      <c r="G174" s="557"/>
      <c r="H174" s="557"/>
    </row>
    <row r="175" spans="1:8">
      <c r="A175" s="557"/>
      <c r="B175" s="557"/>
      <c r="C175" s="557"/>
      <c r="D175" s="557"/>
      <c r="E175" s="557"/>
      <c r="F175" s="557"/>
      <c r="G175" s="557"/>
      <c r="H175" s="557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/>
  <dimension ref="A1:K9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120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1826316</v>
      </c>
      <c r="F8" s="535">
        <v>0</v>
      </c>
      <c r="G8" s="511">
        <v>1354727</v>
      </c>
      <c r="H8" s="511">
        <v>72478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185088</v>
      </c>
      <c r="F9" s="535">
        <v>0</v>
      </c>
      <c r="G9" s="511">
        <v>3300766</v>
      </c>
      <c r="H9" s="511">
        <v>1347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719153</v>
      </c>
      <c r="F10" s="535">
        <v>0</v>
      </c>
      <c r="G10" s="511">
        <v>894787</v>
      </c>
      <c r="H10" s="511">
        <v>63606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2602200</v>
      </c>
      <c r="F11" s="535">
        <v>0</v>
      </c>
      <c r="G11" s="511">
        <v>5005997</v>
      </c>
      <c r="H11" s="511">
        <v>111814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s="557" customFormat="1" ht="16.5" customHeight="1">
      <c r="A15" s="531"/>
      <c r="B15" s="952" t="s">
        <v>18</v>
      </c>
      <c r="C15" s="952"/>
      <c r="D15" s="534" t="s">
        <v>13</v>
      </c>
      <c r="E15" s="511">
        <v>34144</v>
      </c>
      <c r="F15" s="539">
        <v>0</v>
      </c>
      <c r="G15" s="511">
        <v>23877</v>
      </c>
      <c r="H15" s="511">
        <v>441</v>
      </c>
    </row>
    <row r="16" spans="1:8" s="557" customFormat="1" ht="16.5" customHeight="1">
      <c r="A16" s="531"/>
      <c r="B16" s="952" t="s">
        <v>19</v>
      </c>
      <c r="C16" s="952"/>
      <c r="D16" s="534" t="s">
        <v>13</v>
      </c>
      <c r="E16" s="511">
        <v>56100</v>
      </c>
      <c r="F16" s="539">
        <v>0</v>
      </c>
      <c r="G16" s="511">
        <v>56844</v>
      </c>
      <c r="H16" s="511">
        <v>224</v>
      </c>
    </row>
    <row r="17" spans="1:8" s="557" customFormat="1" ht="16.5" customHeight="1">
      <c r="A17" s="531"/>
      <c r="B17" s="952" t="s">
        <v>20</v>
      </c>
      <c r="C17" s="952"/>
      <c r="D17" s="534" t="s">
        <v>13</v>
      </c>
      <c r="E17" s="511">
        <v>47973</v>
      </c>
      <c r="F17" s="539">
        <v>0</v>
      </c>
      <c r="G17" s="511">
        <v>41844</v>
      </c>
      <c r="H17" s="511">
        <v>174</v>
      </c>
    </row>
    <row r="18" spans="1:8" s="557" customFormat="1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8" s="557" customFormat="1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s="557" customFormat="1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s="557" customFormat="1" ht="15.75">
      <c r="A21" s="544" t="s">
        <v>50</v>
      </c>
      <c r="B21" s="545"/>
      <c r="C21" s="546"/>
      <c r="D21" s="547"/>
      <c r="E21" s="548">
        <v>5470974</v>
      </c>
      <c r="F21" s="548"/>
      <c r="G21" s="548">
        <v>10678842</v>
      </c>
      <c r="H21" s="549">
        <v>250084</v>
      </c>
    </row>
    <row r="22" spans="1:8" s="557" customFormat="1" ht="15.75">
      <c r="A22" s="550"/>
      <c r="B22" s="551"/>
      <c r="C22" s="552"/>
      <c r="D22" s="553"/>
      <c r="E22" s="554"/>
      <c r="F22" s="555"/>
      <c r="G22" s="554"/>
      <c r="H22" s="556">
        <v>16399900</v>
      </c>
    </row>
    <row r="23" spans="1:8" s="557" customFormat="1"/>
    <row r="24" spans="1:8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s="557" customFormat="1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8" s="557" customFormat="1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s="557" customFormat="1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1264956</v>
      </c>
      <c r="F29" s="511">
        <v>0</v>
      </c>
      <c r="G29" s="511">
        <v>253012</v>
      </c>
      <c r="H29" s="511">
        <v>8500</v>
      </c>
    </row>
    <row r="30" spans="1:8" s="557" customFormat="1" ht="39">
      <c r="A30" s="531"/>
      <c r="B30" s="536"/>
      <c r="C30" s="533" t="s">
        <v>112</v>
      </c>
      <c r="D30" s="534" t="s">
        <v>13</v>
      </c>
      <c r="E30" s="511">
        <v>185088</v>
      </c>
      <c r="F30" s="535">
        <v>0</v>
      </c>
      <c r="G30" s="511">
        <v>3300766</v>
      </c>
      <c r="H30" s="511">
        <v>1166</v>
      </c>
    </row>
    <row r="31" spans="1:8" s="557" customFormat="1" ht="39">
      <c r="A31" s="531"/>
      <c r="B31" s="536"/>
      <c r="C31" s="533" t="s">
        <v>113</v>
      </c>
      <c r="D31" s="534" t="s">
        <v>13</v>
      </c>
      <c r="E31" s="511">
        <v>109119</v>
      </c>
      <c r="F31" s="535">
        <v>0</v>
      </c>
      <c r="G31" s="511">
        <v>247997</v>
      </c>
      <c r="H31" s="511">
        <v>0</v>
      </c>
    </row>
    <row r="32" spans="1:8" s="557" customFormat="1" ht="39">
      <c r="A32" s="531"/>
      <c r="B32" s="536"/>
      <c r="C32" s="533" t="s">
        <v>114</v>
      </c>
      <c r="D32" s="534" t="s">
        <v>13</v>
      </c>
      <c r="E32" s="511">
        <v>2349047</v>
      </c>
      <c r="F32" s="535">
        <v>0</v>
      </c>
      <c r="G32" s="511">
        <v>4155534</v>
      </c>
      <c r="H32" s="511">
        <v>55399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s="557" customFormat="1" ht="16.5" customHeight="1">
      <c r="A36" s="531"/>
      <c r="B36" s="952" t="s">
        <v>18</v>
      </c>
      <c r="C36" s="952"/>
      <c r="D36" s="534" t="s">
        <v>13</v>
      </c>
      <c r="E36" s="511">
        <v>34144</v>
      </c>
      <c r="F36" s="511">
        <v>0</v>
      </c>
      <c r="G36" s="511">
        <v>23877</v>
      </c>
      <c r="H36" s="511">
        <v>441</v>
      </c>
    </row>
    <row r="37" spans="1:8" s="557" customFormat="1" ht="16.5" customHeight="1">
      <c r="A37" s="531"/>
      <c r="B37" s="952" t="s">
        <v>19</v>
      </c>
      <c r="C37" s="952"/>
      <c r="D37" s="534" t="s">
        <v>13</v>
      </c>
      <c r="E37" s="511">
        <v>56100</v>
      </c>
      <c r="F37" s="511">
        <v>0</v>
      </c>
      <c r="G37" s="511">
        <v>56844</v>
      </c>
      <c r="H37" s="511">
        <v>224</v>
      </c>
    </row>
    <row r="38" spans="1:8" s="557" customFormat="1" ht="16.5" customHeight="1">
      <c r="A38" s="531"/>
      <c r="B38" s="952" t="s">
        <v>20</v>
      </c>
      <c r="C38" s="952"/>
      <c r="D38" s="534" t="s">
        <v>13</v>
      </c>
      <c r="E38" s="511">
        <v>47973</v>
      </c>
      <c r="F38" s="511">
        <v>0</v>
      </c>
      <c r="G38" s="511">
        <v>41844</v>
      </c>
      <c r="H38" s="511">
        <v>174</v>
      </c>
    </row>
    <row r="39" spans="1:8" s="557" customFormat="1" ht="15.75">
      <c r="A39" s="560"/>
      <c r="B39" s="953"/>
      <c r="C39" s="953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4046427</v>
      </c>
      <c r="F40" s="564">
        <v>0</v>
      </c>
      <c r="G40" s="563">
        <v>8079874</v>
      </c>
      <c r="H40" s="563">
        <v>65904</v>
      </c>
    </row>
    <row r="41" spans="1:8" s="557" customFormat="1">
      <c r="A41" s="565"/>
      <c r="B41" s="566"/>
      <c r="C41" s="566"/>
      <c r="D41" s="567"/>
      <c r="H41" s="568">
        <v>12192205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113</v>
      </c>
      <c r="D46" s="615" t="s">
        <v>13</v>
      </c>
      <c r="E46" s="616"/>
      <c r="F46" s="617"/>
      <c r="G46" s="616">
        <v>168120</v>
      </c>
      <c r="H46" s="616">
        <v>6830</v>
      </c>
    </row>
    <row r="47" spans="1:8" s="557" customFormat="1" ht="39">
      <c r="A47" s="531"/>
      <c r="B47" s="536"/>
      <c r="C47" s="533" t="s">
        <v>114</v>
      </c>
      <c r="D47" s="534" t="s">
        <v>13</v>
      </c>
      <c r="E47" s="511">
        <v>253153</v>
      </c>
      <c r="F47" s="535"/>
      <c r="G47" s="511">
        <v>39449</v>
      </c>
      <c r="H47" s="511">
        <v>608</v>
      </c>
    </row>
    <row r="48" spans="1:8" s="557" customFormat="1"/>
    <row r="49" spans="1:8" s="557" customFormat="1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s="557" customFormat="1" ht="39">
      <c r="A50" s="612"/>
      <c r="B50" s="613"/>
      <c r="C50" s="614" t="s">
        <v>113</v>
      </c>
      <c r="D50" s="615" t="s">
        <v>13</v>
      </c>
      <c r="E50" s="616">
        <v>0</v>
      </c>
      <c r="F50" s="617">
        <v>0</v>
      </c>
      <c r="G50" s="616">
        <v>54783</v>
      </c>
      <c r="H50" s="616">
        <v>6404</v>
      </c>
    </row>
    <row r="51" spans="1:8" s="557" customFormat="1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235012</v>
      </c>
      <c r="H51" s="511">
        <v>4350</v>
      </c>
    </row>
    <row r="52" spans="1:8" s="557" customFormat="1"/>
    <row r="53" spans="1:8" s="557" customFormat="1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s="557" customFormat="1" ht="39">
      <c r="A54" s="612"/>
      <c r="B54" s="613"/>
      <c r="C54" s="614" t="s">
        <v>113</v>
      </c>
      <c r="D54" s="615" t="s">
        <v>13</v>
      </c>
      <c r="E54" s="616"/>
      <c r="F54" s="617"/>
      <c r="G54" s="616">
        <v>6979</v>
      </c>
      <c r="H54" s="616">
        <v>12</v>
      </c>
    </row>
    <row r="55" spans="1:8" s="557" customFormat="1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304542</v>
      </c>
      <c r="H55" s="511">
        <v>27809</v>
      </c>
    </row>
    <row r="56" spans="1:8" s="557" customFormat="1" ht="16.5" customHeight="1">
      <c r="A56" s="531"/>
      <c r="B56" s="952" t="s">
        <v>18</v>
      </c>
      <c r="C56" s="952"/>
      <c r="D56" s="534" t="s">
        <v>13</v>
      </c>
      <c r="E56" s="511"/>
      <c r="F56" s="511">
        <v>0</v>
      </c>
      <c r="G56" s="511">
        <v>0</v>
      </c>
      <c r="H56" s="511"/>
    </row>
    <row r="57" spans="1:8" s="557" customFormat="1" ht="16.5" customHeight="1">
      <c r="A57" s="531"/>
      <c r="B57" s="952" t="s">
        <v>19</v>
      </c>
      <c r="C57" s="952"/>
      <c r="D57" s="534" t="s">
        <v>13</v>
      </c>
      <c r="E57" s="511"/>
      <c r="F57" s="511">
        <v>0</v>
      </c>
      <c r="G57" s="511">
        <v>0</v>
      </c>
      <c r="H57" s="511"/>
    </row>
    <row r="58" spans="1:8" s="557" customFormat="1" ht="16.5" customHeight="1">
      <c r="A58" s="531"/>
      <c r="B58" s="952" t="s">
        <v>20</v>
      </c>
      <c r="C58" s="952"/>
      <c r="D58" s="534" t="s">
        <v>13</v>
      </c>
      <c r="E58" s="511"/>
      <c r="F58" s="511">
        <v>0</v>
      </c>
      <c r="G58" s="511">
        <v>0</v>
      </c>
      <c r="H58" s="511"/>
    </row>
    <row r="59" spans="1:8" s="557" customFormat="1" ht="15.75">
      <c r="A59" s="574"/>
      <c r="B59" s="575"/>
      <c r="C59" s="576"/>
      <c r="D59" s="577"/>
      <c r="E59" s="578"/>
      <c r="F59" s="579"/>
      <c r="G59" s="578"/>
      <c r="H59" s="578"/>
    </row>
    <row r="60" spans="1:8" s="557" customFormat="1"/>
    <row r="61" spans="1:8" s="557" customFormat="1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 s="557" customFormat="1"/>
    <row r="63" spans="1:8" s="557" customFormat="1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128196</v>
      </c>
      <c r="H63" s="586" t="s">
        <v>116</v>
      </c>
    </row>
    <row r="64" spans="1:8" s="557" customFormat="1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39191</v>
      </c>
      <c r="H64" s="593">
        <v>7398</v>
      </c>
    </row>
    <row r="65" spans="1:8" s="557" customFormat="1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s="557" customFormat="1" ht="63.75" customHeight="1">
      <c r="A66" s="612"/>
      <c r="B66" s="618"/>
      <c r="C66" s="614" t="s">
        <v>118</v>
      </c>
      <c r="D66" s="615" t="s">
        <v>13</v>
      </c>
      <c r="E66" s="616"/>
      <c r="F66" s="617"/>
      <c r="G66" s="616">
        <v>54154</v>
      </c>
      <c r="H66" s="616">
        <v>6380</v>
      </c>
    </row>
    <row r="67" spans="1:8" s="557" customFormat="1" ht="39">
      <c r="A67" s="531"/>
      <c r="B67" s="536"/>
      <c r="C67" s="533" t="s">
        <v>117</v>
      </c>
      <c r="D67" s="534" t="s">
        <v>13</v>
      </c>
      <c r="E67" s="511"/>
      <c r="F67" s="535">
        <v>0</v>
      </c>
      <c r="G67" s="511"/>
      <c r="H67" s="511">
        <v>181</v>
      </c>
    </row>
    <row r="68" spans="1:8" s="557" customFormat="1" ht="39">
      <c r="A68" s="531"/>
      <c r="B68" s="536"/>
      <c r="C68" s="533" t="s">
        <v>113</v>
      </c>
      <c r="D68" s="534" t="s">
        <v>13</v>
      </c>
      <c r="E68" s="511">
        <v>610034</v>
      </c>
      <c r="F68" s="535">
        <v>0</v>
      </c>
      <c r="G68" s="511">
        <v>3860</v>
      </c>
      <c r="H68" s="511">
        <v>50360</v>
      </c>
    </row>
    <row r="69" spans="1:8" s="557" customFormat="1" ht="39">
      <c r="A69" s="531"/>
      <c r="B69" s="536"/>
      <c r="C69" s="533" t="s">
        <v>114</v>
      </c>
      <c r="D69" s="534" t="s">
        <v>13</v>
      </c>
      <c r="E69" s="511">
        <v>0</v>
      </c>
      <c r="F69" s="535">
        <v>0</v>
      </c>
      <c r="G69" s="511">
        <v>530</v>
      </c>
      <c r="H69" s="511"/>
    </row>
    <row r="70" spans="1:8" s="557" customFormat="1"/>
    <row r="71" spans="1:8" s="557" customFormat="1">
      <c r="A71" s="573" t="s">
        <v>57</v>
      </c>
      <c r="B71" s="573"/>
      <c r="C71" s="573"/>
      <c r="D71" s="573"/>
      <c r="E71" s="573"/>
      <c r="F71" s="573"/>
      <c r="G71" s="573"/>
      <c r="H71" s="573"/>
    </row>
    <row r="72" spans="1:8" s="557" customFormat="1" ht="63.75" customHeight="1">
      <c r="A72" s="612"/>
      <c r="B72" s="618"/>
      <c r="C72" s="614" t="s">
        <v>118</v>
      </c>
      <c r="D72" s="615" t="s">
        <v>13</v>
      </c>
      <c r="E72" s="616">
        <v>561360</v>
      </c>
      <c r="F72" s="617">
        <v>0</v>
      </c>
      <c r="G72" s="616">
        <v>1047561</v>
      </c>
      <c r="H72" s="616">
        <v>57598</v>
      </c>
    </row>
    <row r="73" spans="1:8" s="557" customFormat="1" ht="39">
      <c r="A73" s="531"/>
      <c r="B73" s="536"/>
      <c r="C73" s="533" t="s">
        <v>117</v>
      </c>
      <c r="D73" s="534" t="s">
        <v>13</v>
      </c>
      <c r="E73" s="511"/>
      <c r="F73" s="535">
        <v>0</v>
      </c>
      <c r="G73" s="511"/>
      <c r="H73" s="511"/>
    </row>
    <row r="74" spans="1:8" s="557" customFormat="1" ht="39">
      <c r="A74" s="531"/>
      <c r="B74" s="536"/>
      <c r="C74" s="533" t="s">
        <v>113</v>
      </c>
      <c r="D74" s="534" t="s">
        <v>13</v>
      </c>
      <c r="E74" s="511">
        <v>0</v>
      </c>
      <c r="F74" s="535">
        <v>0</v>
      </c>
      <c r="G74" s="511"/>
      <c r="H74" s="511"/>
    </row>
    <row r="75" spans="1:8" s="557" customFormat="1" ht="39">
      <c r="A75" s="531"/>
      <c r="B75" s="536"/>
      <c r="C75" s="533" t="s">
        <v>114</v>
      </c>
      <c r="D75" s="534" t="s">
        <v>13</v>
      </c>
      <c r="E75" s="511">
        <v>0</v>
      </c>
      <c r="F75" s="535">
        <v>0</v>
      </c>
      <c r="G75" s="511">
        <v>17280</v>
      </c>
      <c r="H75" s="511">
        <v>6150</v>
      </c>
    </row>
    <row r="76" spans="1:8" s="557" customFormat="1" ht="39">
      <c r="A76" s="531"/>
      <c r="B76" s="536"/>
      <c r="C76" s="533" t="s">
        <v>115</v>
      </c>
      <c r="D76" s="534" t="s">
        <v>13</v>
      </c>
      <c r="E76" s="511">
        <v>0</v>
      </c>
      <c r="F76" s="535">
        <v>0</v>
      </c>
      <c r="G76" s="511"/>
      <c r="H76" s="511"/>
    </row>
    <row r="77" spans="1:8" s="557" customFormat="1">
      <c r="A77" s="573" t="s">
        <v>69</v>
      </c>
      <c r="B77" s="573"/>
      <c r="C77" s="573"/>
      <c r="D77" s="573"/>
      <c r="E77" s="573"/>
      <c r="F77" s="573"/>
      <c r="G77" s="573"/>
      <c r="H77" s="573"/>
    </row>
    <row r="78" spans="1:8" s="557" customFormat="1"/>
    <row r="79" spans="1:8" s="557" customFormat="1" ht="39">
      <c r="A79" s="594"/>
      <c r="B79" s="595"/>
      <c r="C79" s="596" t="s">
        <v>113</v>
      </c>
      <c r="D79" s="597" t="s">
        <v>13</v>
      </c>
      <c r="E79" s="598">
        <v>0</v>
      </c>
      <c r="F79" s="599">
        <v>0</v>
      </c>
      <c r="G79" s="598">
        <v>41520</v>
      </c>
      <c r="H79" s="600" t="s">
        <v>76</v>
      </c>
    </row>
    <row r="80" spans="1:8" s="557" customFormat="1" ht="38.25">
      <c r="A80" s="601"/>
      <c r="B80" s="602"/>
      <c r="C80" s="589" t="s">
        <v>114</v>
      </c>
      <c r="D80" s="590" t="s">
        <v>13</v>
      </c>
      <c r="E80" s="591">
        <v>0</v>
      </c>
      <c r="F80" s="592">
        <v>0</v>
      </c>
      <c r="G80" s="592">
        <v>14640</v>
      </c>
      <c r="H80" s="603">
        <v>1600</v>
      </c>
    </row>
    <row r="81" spans="1:11" s="557" customFormat="1"/>
    <row r="82" spans="1:11" s="557" customFormat="1"/>
    <row r="83" spans="1:11" s="557" customFormat="1">
      <c r="A83" s="573" t="s">
        <v>70</v>
      </c>
      <c r="B83" s="573"/>
      <c r="C83" s="573"/>
      <c r="D83" s="573"/>
      <c r="E83" s="573"/>
      <c r="F83" s="573"/>
      <c r="G83" s="573"/>
      <c r="H83" s="573"/>
    </row>
    <row r="84" spans="1:11" s="557" customFormat="1"/>
    <row r="85" spans="1:11" s="557" customFormat="1" ht="38.25">
      <c r="A85" s="601"/>
      <c r="B85" s="602"/>
      <c r="C85" s="589" t="s">
        <v>114</v>
      </c>
      <c r="D85" s="590" t="s">
        <v>13</v>
      </c>
      <c r="E85" s="591">
        <v>0</v>
      </c>
      <c r="F85" s="592">
        <v>0</v>
      </c>
      <c r="G85" s="592">
        <v>199819</v>
      </c>
      <c r="H85" s="603"/>
    </row>
    <row r="86" spans="1:11" s="557" customFormat="1"/>
    <row r="87" spans="1:11" s="557" customFormat="1"/>
    <row r="88" spans="1:11" s="557" customFormat="1">
      <c r="A88" s="573" t="s">
        <v>77</v>
      </c>
      <c r="B88" s="573"/>
      <c r="C88" s="573"/>
      <c r="D88" s="573"/>
      <c r="E88" s="573"/>
      <c r="F88" s="573"/>
      <c r="G88" s="573"/>
      <c r="H88" s="573"/>
    </row>
    <row r="89" spans="1:11" s="557" customFormat="1"/>
    <row r="90" spans="1:11" s="557" customFormat="1" ht="39">
      <c r="A90" s="594"/>
      <c r="B90" s="595"/>
      <c r="C90" s="596" t="s">
        <v>113</v>
      </c>
      <c r="D90" s="597" t="s">
        <v>13</v>
      </c>
      <c r="E90" s="598">
        <v>0</v>
      </c>
      <c r="F90" s="599">
        <v>0</v>
      </c>
      <c r="G90" s="598">
        <v>14132</v>
      </c>
      <c r="H90" s="600" t="s">
        <v>76</v>
      </c>
    </row>
    <row r="91" spans="1:11" s="557" customFormat="1" ht="38.25">
      <c r="A91" s="601"/>
      <c r="B91" s="602"/>
      <c r="C91" s="589" t="s">
        <v>119</v>
      </c>
      <c r="D91" s="590" t="s">
        <v>13</v>
      </c>
      <c r="E91" s="591">
        <v>0</v>
      </c>
      <c r="F91" s="592">
        <v>0</v>
      </c>
      <c r="G91" s="592"/>
      <c r="H91" s="603">
        <v>8500</v>
      </c>
    </row>
    <row r="92" spans="1:11" s="557" customFormat="1"/>
    <row r="93" spans="1:11" s="557" customFormat="1">
      <c r="A93" s="573" t="s">
        <v>104</v>
      </c>
      <c r="B93" s="573"/>
      <c r="C93" s="573"/>
      <c r="D93" s="573"/>
      <c r="E93" s="573"/>
      <c r="F93" s="573"/>
      <c r="G93" s="573"/>
      <c r="H93" s="573"/>
    </row>
    <row r="94" spans="1:11" s="557" customFormat="1"/>
    <row r="95" spans="1:11" s="557" customFormat="1" ht="39">
      <c r="A95" s="604"/>
      <c r="B95" s="605"/>
      <c r="C95" s="606" t="s">
        <v>113</v>
      </c>
      <c r="D95" s="607" t="s">
        <v>13</v>
      </c>
      <c r="E95" s="608">
        <v>0</v>
      </c>
      <c r="F95" s="609">
        <v>0</v>
      </c>
      <c r="G95" s="608">
        <v>229200</v>
      </c>
      <c r="H95" s="610" t="s">
        <v>76</v>
      </c>
      <c r="K95" s="619">
        <v>16399900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H58"/>
  <sheetViews>
    <sheetView workbookViewId="0">
      <selection activeCell="E20" sqref="E20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41</v>
      </c>
    </row>
    <row r="4" spans="1:8" ht="16.5" customHeight="1">
      <c r="A4" s="916" t="s">
        <v>3</v>
      </c>
      <c r="B4" s="916" t="s">
        <v>4</v>
      </c>
      <c r="C4" s="916"/>
      <c r="D4" s="916" t="s">
        <v>5</v>
      </c>
      <c r="E4" s="916" t="s">
        <v>6</v>
      </c>
      <c r="F4" s="916"/>
      <c r="G4" s="916"/>
      <c r="H4" s="916"/>
    </row>
    <row r="5" spans="1:8" ht="15.75">
      <c r="A5" s="916"/>
      <c r="B5" s="916"/>
      <c r="C5" s="916"/>
      <c r="D5" s="916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6">
        <v>2</v>
      </c>
      <c r="C6" s="916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1183422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236948</v>
      </c>
      <c r="H8" s="6">
        <v>15417</v>
      </c>
    </row>
    <row r="9" spans="1:8" ht="39">
      <c r="A9" s="7"/>
      <c r="B9" s="12"/>
      <c r="C9" s="9" t="s">
        <v>15</v>
      </c>
      <c r="D9" s="10" t="s">
        <v>13</v>
      </c>
      <c r="E9" s="6">
        <v>487107</v>
      </c>
      <c r="F9" s="11">
        <v>0</v>
      </c>
      <c r="G9" s="6">
        <v>736465</v>
      </c>
      <c r="H9" s="6">
        <v>52957</v>
      </c>
    </row>
    <row r="10" spans="1:8" ht="39">
      <c r="A10" s="7"/>
      <c r="B10" s="12"/>
      <c r="C10" s="9" t="s">
        <v>16</v>
      </c>
      <c r="D10" s="10" t="s">
        <v>13</v>
      </c>
      <c r="E10" s="6">
        <v>4976543</v>
      </c>
      <c r="F10" s="11">
        <v>0</v>
      </c>
      <c r="G10" s="6">
        <v>5000307</v>
      </c>
      <c r="H10" s="6">
        <v>439080</v>
      </c>
    </row>
    <row r="11" spans="1:8" ht="16.5" customHeight="1">
      <c r="A11" s="7"/>
      <c r="B11" s="917" t="s">
        <v>17</v>
      </c>
      <c r="C11" s="917"/>
      <c r="D11" s="917"/>
      <c r="E11" s="917"/>
      <c r="F11" s="917"/>
      <c r="G11" s="917"/>
      <c r="H11" s="917"/>
    </row>
    <row r="12" spans="1:8" ht="16.5" customHeight="1">
      <c r="A12" s="7"/>
      <c r="B12" s="914" t="s">
        <v>18</v>
      </c>
      <c r="C12" s="914"/>
      <c r="D12" s="10" t="s">
        <v>13</v>
      </c>
      <c r="E12" s="6">
        <v>72811</v>
      </c>
      <c r="F12" s="11">
        <v>0</v>
      </c>
      <c r="G12" s="6">
        <v>78157</v>
      </c>
      <c r="H12" s="6">
        <v>2166</v>
      </c>
    </row>
    <row r="13" spans="1:8" ht="16.5" customHeight="1">
      <c r="A13" s="7"/>
      <c r="B13" s="914" t="s">
        <v>19</v>
      </c>
      <c r="C13" s="914"/>
      <c r="D13" s="10" t="s">
        <v>13</v>
      </c>
      <c r="E13" s="6">
        <v>118617</v>
      </c>
      <c r="F13" s="11">
        <v>0</v>
      </c>
      <c r="G13" s="6">
        <v>226165</v>
      </c>
      <c r="H13" s="6">
        <v>3684</v>
      </c>
    </row>
    <row r="14" spans="1:8" ht="16.5" customHeight="1">
      <c r="A14" s="7"/>
      <c r="B14" s="914" t="s">
        <v>20</v>
      </c>
      <c r="C14" s="914"/>
      <c r="D14" s="10" t="s">
        <v>13</v>
      </c>
      <c r="E14" s="6">
        <v>63314</v>
      </c>
      <c r="F14" s="11">
        <v>0</v>
      </c>
      <c r="G14" s="6">
        <v>134693</v>
      </c>
      <c r="H14" s="6">
        <v>2817</v>
      </c>
    </row>
    <row r="15" spans="1:8" ht="16.5" customHeight="1">
      <c r="A15" s="7"/>
      <c r="B15" s="917"/>
      <c r="C15" s="917"/>
      <c r="D15" s="10"/>
      <c r="E15" s="13"/>
      <c r="F15" s="11"/>
      <c r="G15" s="13"/>
      <c r="H15" s="13"/>
    </row>
    <row r="16" spans="1:8" ht="0.75" customHeight="1">
      <c r="A16" s="7"/>
      <c r="B16" s="914"/>
      <c r="C16" s="914"/>
      <c r="D16" s="10"/>
      <c r="E16" s="11"/>
      <c r="F16" s="11"/>
      <c r="G16" s="11"/>
      <c r="H16" s="11"/>
    </row>
    <row r="17" spans="1:8" ht="16.5" hidden="1" customHeight="1">
      <c r="A17" s="14"/>
      <c r="B17" s="914"/>
      <c r="C17" s="914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6901814</v>
      </c>
      <c r="F18" s="11"/>
      <c r="G18" s="20">
        <v>6412735</v>
      </c>
      <c r="H18" s="20">
        <v>516121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13830670</v>
      </c>
    </row>
    <row r="21" spans="1:8" s="29" customFormat="1" ht="15.75">
      <c r="A21" s="28" t="s">
        <v>22</v>
      </c>
    </row>
    <row r="22" spans="1:8" ht="16.5" customHeight="1">
      <c r="A22" s="916" t="s">
        <v>3</v>
      </c>
      <c r="B22" s="916" t="s">
        <v>4</v>
      </c>
      <c r="C22" s="916"/>
      <c r="D22" s="916" t="s">
        <v>5</v>
      </c>
      <c r="E22" s="916" t="s">
        <v>6</v>
      </c>
      <c r="F22" s="916"/>
      <c r="G22" s="916"/>
      <c r="H22" s="916"/>
    </row>
    <row r="23" spans="1:8" ht="15.75">
      <c r="A23" s="916"/>
      <c r="B23" s="916"/>
      <c r="C23" s="916"/>
      <c r="D23" s="916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6" t="s">
        <v>24</v>
      </c>
      <c r="C24" s="916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1183422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92290</v>
      </c>
      <c r="H26" s="6">
        <v>3938</v>
      </c>
    </row>
    <row r="27" spans="1:8" ht="39">
      <c r="A27" s="7"/>
      <c r="B27" s="12"/>
      <c r="C27" s="9" t="s">
        <v>31</v>
      </c>
      <c r="D27" s="10" t="s">
        <v>13</v>
      </c>
      <c r="E27" s="6">
        <v>487107</v>
      </c>
      <c r="F27" s="6">
        <v>0</v>
      </c>
      <c r="G27" s="6">
        <v>683165</v>
      </c>
      <c r="H27" s="6">
        <v>43568</v>
      </c>
    </row>
    <row r="28" spans="1:8" ht="39">
      <c r="A28" s="7"/>
      <c r="B28" s="12"/>
      <c r="C28" s="9" t="s">
        <v>16</v>
      </c>
      <c r="D28" s="10" t="s">
        <v>13</v>
      </c>
      <c r="E28" s="6">
        <v>4916848</v>
      </c>
      <c r="F28" s="6">
        <v>0</v>
      </c>
      <c r="G28" s="6">
        <v>3123516</v>
      </c>
      <c r="H28" s="6">
        <v>295759</v>
      </c>
    </row>
    <row r="29" spans="1:8" ht="16.5" customHeight="1">
      <c r="A29" s="7"/>
      <c r="B29" s="917" t="s">
        <v>17</v>
      </c>
      <c r="C29" s="917"/>
      <c r="D29" s="917"/>
      <c r="E29" s="917"/>
      <c r="F29" s="917"/>
      <c r="G29" s="917"/>
      <c r="H29" s="917"/>
    </row>
    <row r="30" spans="1:8" ht="16.5" customHeight="1">
      <c r="A30" s="7"/>
      <c r="B30" s="914" t="s">
        <v>18</v>
      </c>
      <c r="C30" s="914"/>
      <c r="D30" s="10" t="s">
        <v>13</v>
      </c>
      <c r="E30" s="6">
        <v>72811</v>
      </c>
      <c r="F30" s="6">
        <v>0</v>
      </c>
      <c r="G30" s="6">
        <v>78157</v>
      </c>
      <c r="H30" s="6">
        <v>2166</v>
      </c>
    </row>
    <row r="31" spans="1:8" ht="16.5" customHeight="1">
      <c r="A31" s="7"/>
      <c r="B31" s="914" t="s">
        <v>19</v>
      </c>
      <c r="C31" s="914"/>
      <c r="D31" s="10" t="s">
        <v>13</v>
      </c>
      <c r="E31" s="6">
        <v>118617</v>
      </c>
      <c r="F31" s="6">
        <v>0</v>
      </c>
      <c r="G31" s="6">
        <v>226165</v>
      </c>
      <c r="H31" s="6">
        <v>3684</v>
      </c>
    </row>
    <row r="32" spans="1:8" ht="16.5" customHeight="1">
      <c r="A32" s="7"/>
      <c r="B32" s="914" t="s">
        <v>20</v>
      </c>
      <c r="C32" s="914"/>
      <c r="D32" s="10" t="s">
        <v>13</v>
      </c>
      <c r="E32" s="6">
        <v>63314</v>
      </c>
      <c r="F32" s="6">
        <v>0</v>
      </c>
      <c r="G32" s="6">
        <v>134693</v>
      </c>
      <c r="H32" s="6">
        <v>2817</v>
      </c>
    </row>
    <row r="33" spans="1:8" ht="16.5" customHeight="1">
      <c r="A33" s="30"/>
      <c r="B33" s="915"/>
      <c r="C33" s="915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6842119</v>
      </c>
      <c r="F34" s="34">
        <v>0</v>
      </c>
      <c r="G34" s="33">
        <v>4337986</v>
      </c>
      <c r="H34" s="33">
        <v>351932</v>
      </c>
    </row>
    <row r="35" spans="1:8">
      <c r="A35" s="35"/>
      <c r="B35" s="36"/>
      <c r="C35" s="36"/>
      <c r="D35" s="37"/>
      <c r="H35" s="38">
        <v>11532037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3938</v>
      </c>
    </row>
    <row r="41" spans="1:8" ht="39">
      <c r="A41" s="7"/>
      <c r="B41" s="12"/>
      <c r="C41" s="9" t="s">
        <v>16</v>
      </c>
      <c r="D41" s="10" t="s">
        <v>13</v>
      </c>
      <c r="E41" s="6">
        <v>59695</v>
      </c>
      <c r="F41" s="11"/>
      <c r="G41" s="6">
        <v>143355</v>
      </c>
      <c r="H41" s="6">
        <v>128700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144658</v>
      </c>
      <c r="H44" s="48">
        <v>11479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5451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866782</v>
      </c>
      <c r="H46" s="6">
        <v>5504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17600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685802</v>
      </c>
      <c r="H50" s="6">
        <v>9117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35700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173952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6900</v>
      </c>
      <c r="H58" s="48"/>
    </row>
  </sheetData>
  <sheetProtection password="C693" sheet="1" selectLockedCells="1" selectUnlockedCells="1"/>
  <mergeCells count="22">
    <mergeCell ref="B6:C6"/>
    <mergeCell ref="B11:H11"/>
    <mergeCell ref="B12:C12"/>
    <mergeCell ref="B13:C13"/>
    <mergeCell ref="A4:A5"/>
    <mergeCell ref="B4:C5"/>
    <mergeCell ref="D4:D5"/>
    <mergeCell ref="E4:H4"/>
    <mergeCell ref="B14:C14"/>
    <mergeCell ref="B15:C15"/>
    <mergeCell ref="D22:D23"/>
    <mergeCell ref="E22:H22"/>
    <mergeCell ref="B16:C16"/>
    <mergeCell ref="B17:C17"/>
    <mergeCell ref="B32:C32"/>
    <mergeCell ref="B33:C33"/>
    <mergeCell ref="A22:A23"/>
    <mergeCell ref="B22:C23"/>
    <mergeCell ref="B30:C30"/>
    <mergeCell ref="B31:C31"/>
    <mergeCell ref="B24:C24"/>
    <mergeCell ref="B29:H29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/>
  <dimension ref="A1:K95"/>
  <sheetViews>
    <sheetView workbookViewId="0">
      <selection activeCell="I8" sqref="I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121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1826316</v>
      </c>
      <c r="F8" s="535">
        <v>0</v>
      </c>
      <c r="G8" s="511">
        <v>1354727</v>
      </c>
      <c r="H8" s="511">
        <v>72478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185088</v>
      </c>
      <c r="F9" s="535">
        <v>0</v>
      </c>
      <c r="G9" s="511">
        <v>3300766</v>
      </c>
      <c r="H9" s="511">
        <v>1347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719153</v>
      </c>
      <c r="F10" s="535">
        <v>0</v>
      </c>
      <c r="G10" s="511">
        <v>894787</v>
      </c>
      <c r="H10" s="511">
        <v>63606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2602200</v>
      </c>
      <c r="F11" s="535">
        <v>0</v>
      </c>
      <c r="G11" s="511">
        <v>5005997</v>
      </c>
      <c r="H11" s="511">
        <v>111814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s="557" customFormat="1" ht="16.5" customHeight="1">
      <c r="A15" s="531"/>
      <c r="B15" s="952" t="s">
        <v>18</v>
      </c>
      <c r="C15" s="952"/>
      <c r="D15" s="534" t="s">
        <v>13</v>
      </c>
      <c r="E15" s="511">
        <v>34144</v>
      </c>
      <c r="F15" s="539">
        <v>0</v>
      </c>
      <c r="G15" s="511">
        <v>23877</v>
      </c>
      <c r="H15" s="511">
        <v>441</v>
      </c>
    </row>
    <row r="16" spans="1:8" s="557" customFormat="1" ht="16.5" customHeight="1">
      <c r="A16" s="531"/>
      <c r="B16" s="952" t="s">
        <v>19</v>
      </c>
      <c r="C16" s="952"/>
      <c r="D16" s="534" t="s">
        <v>13</v>
      </c>
      <c r="E16" s="511">
        <v>56100</v>
      </c>
      <c r="F16" s="539">
        <v>0</v>
      </c>
      <c r="G16" s="511">
        <v>56844</v>
      </c>
      <c r="H16" s="511">
        <v>224</v>
      </c>
    </row>
    <row r="17" spans="1:8" s="557" customFormat="1" ht="16.5" customHeight="1">
      <c r="A17" s="531"/>
      <c r="B17" s="952" t="s">
        <v>20</v>
      </c>
      <c r="C17" s="952"/>
      <c r="D17" s="534" t="s">
        <v>13</v>
      </c>
      <c r="E17" s="511">
        <v>47973</v>
      </c>
      <c r="F17" s="539">
        <v>0</v>
      </c>
      <c r="G17" s="511">
        <v>41844</v>
      </c>
      <c r="H17" s="511">
        <v>174</v>
      </c>
    </row>
    <row r="18" spans="1:8" s="557" customFormat="1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8" s="557" customFormat="1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s="557" customFormat="1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s="557" customFormat="1" ht="15.75">
      <c r="A21" s="544" t="s">
        <v>50</v>
      </c>
      <c r="B21" s="545"/>
      <c r="C21" s="546"/>
      <c r="D21" s="547"/>
      <c r="E21" s="548">
        <v>5470974</v>
      </c>
      <c r="F21" s="548"/>
      <c r="G21" s="548">
        <v>10678842</v>
      </c>
      <c r="H21" s="549">
        <v>250084</v>
      </c>
    </row>
    <row r="22" spans="1:8" s="557" customFormat="1" ht="15.75">
      <c r="A22" s="550"/>
      <c r="B22" s="551"/>
      <c r="C22" s="552"/>
      <c r="D22" s="553"/>
      <c r="E22" s="554"/>
      <c r="F22" s="555"/>
      <c r="G22" s="554"/>
      <c r="H22" s="556">
        <v>16399900</v>
      </c>
    </row>
    <row r="23" spans="1:8" s="557" customFormat="1"/>
    <row r="24" spans="1:8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s="557" customFormat="1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8" s="557" customFormat="1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s="557" customFormat="1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1264956</v>
      </c>
      <c r="F29" s="511">
        <v>0</v>
      </c>
      <c r="G29" s="511">
        <v>253012</v>
      </c>
      <c r="H29" s="511">
        <v>8500</v>
      </c>
    </row>
    <row r="30" spans="1:8" s="557" customFormat="1" ht="39">
      <c r="A30" s="531"/>
      <c r="B30" s="536"/>
      <c r="C30" s="533" t="s">
        <v>112</v>
      </c>
      <c r="D30" s="534" t="s">
        <v>13</v>
      </c>
      <c r="E30" s="511">
        <v>185088</v>
      </c>
      <c r="F30" s="535">
        <v>0</v>
      </c>
      <c r="G30" s="511">
        <v>3300766</v>
      </c>
      <c r="H30" s="511">
        <v>1166</v>
      </c>
    </row>
    <row r="31" spans="1:8" s="557" customFormat="1" ht="39">
      <c r="A31" s="531"/>
      <c r="B31" s="536"/>
      <c r="C31" s="533" t="s">
        <v>113</v>
      </c>
      <c r="D31" s="534" t="s">
        <v>13</v>
      </c>
      <c r="E31" s="511">
        <v>109119</v>
      </c>
      <c r="F31" s="535">
        <v>0</v>
      </c>
      <c r="G31" s="511">
        <v>247997</v>
      </c>
      <c r="H31" s="511">
        <v>0</v>
      </c>
    </row>
    <row r="32" spans="1:8" s="557" customFormat="1" ht="39">
      <c r="A32" s="531"/>
      <c r="B32" s="536"/>
      <c r="C32" s="533" t="s">
        <v>114</v>
      </c>
      <c r="D32" s="534" t="s">
        <v>13</v>
      </c>
      <c r="E32" s="511">
        <v>2349047</v>
      </c>
      <c r="F32" s="535">
        <v>0</v>
      </c>
      <c r="G32" s="511">
        <v>4155534</v>
      </c>
      <c r="H32" s="511">
        <v>55399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s="557" customFormat="1" ht="16.5" customHeight="1">
      <c r="A36" s="531"/>
      <c r="B36" s="952" t="s">
        <v>18</v>
      </c>
      <c r="C36" s="952"/>
      <c r="D36" s="534" t="s">
        <v>13</v>
      </c>
      <c r="E36" s="511">
        <v>34144</v>
      </c>
      <c r="F36" s="511">
        <v>0</v>
      </c>
      <c r="G36" s="511">
        <v>23877</v>
      </c>
      <c r="H36" s="511">
        <v>441</v>
      </c>
    </row>
    <row r="37" spans="1:8" s="557" customFormat="1" ht="16.5" customHeight="1">
      <c r="A37" s="531"/>
      <c r="B37" s="952" t="s">
        <v>19</v>
      </c>
      <c r="C37" s="952"/>
      <c r="D37" s="534" t="s">
        <v>13</v>
      </c>
      <c r="E37" s="511">
        <v>56100</v>
      </c>
      <c r="F37" s="511">
        <v>0</v>
      </c>
      <c r="G37" s="511">
        <v>56844</v>
      </c>
      <c r="H37" s="511">
        <v>224</v>
      </c>
    </row>
    <row r="38" spans="1:8" s="557" customFormat="1" ht="16.5" customHeight="1">
      <c r="A38" s="531"/>
      <c r="B38" s="952" t="s">
        <v>20</v>
      </c>
      <c r="C38" s="952"/>
      <c r="D38" s="534" t="s">
        <v>13</v>
      </c>
      <c r="E38" s="511">
        <v>47973</v>
      </c>
      <c r="F38" s="511">
        <v>0</v>
      </c>
      <c r="G38" s="511">
        <v>41844</v>
      </c>
      <c r="H38" s="511">
        <v>174</v>
      </c>
    </row>
    <row r="39" spans="1:8" s="557" customFormat="1" ht="15.75">
      <c r="A39" s="560"/>
      <c r="B39" s="953"/>
      <c r="C39" s="953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4046427</v>
      </c>
      <c r="F40" s="564">
        <v>0</v>
      </c>
      <c r="G40" s="563">
        <v>8079874</v>
      </c>
      <c r="H40" s="563">
        <v>65904</v>
      </c>
    </row>
    <row r="41" spans="1:8" s="557" customFormat="1">
      <c r="A41" s="565"/>
      <c r="B41" s="566"/>
      <c r="C41" s="566"/>
      <c r="D41" s="567"/>
      <c r="H41" s="568">
        <v>12192205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113</v>
      </c>
      <c r="D46" s="615" t="s">
        <v>13</v>
      </c>
      <c r="E46" s="616"/>
      <c r="F46" s="617"/>
      <c r="G46" s="616">
        <v>168120</v>
      </c>
      <c r="H46" s="616">
        <v>6830</v>
      </c>
    </row>
    <row r="47" spans="1:8" s="557" customFormat="1" ht="39">
      <c r="A47" s="531"/>
      <c r="B47" s="536"/>
      <c r="C47" s="533" t="s">
        <v>114</v>
      </c>
      <c r="D47" s="534" t="s">
        <v>13</v>
      </c>
      <c r="E47" s="511">
        <v>253153</v>
      </c>
      <c r="F47" s="535"/>
      <c r="G47" s="511">
        <v>39449</v>
      </c>
      <c r="H47" s="511">
        <v>608</v>
      </c>
    </row>
    <row r="48" spans="1:8" s="557" customFormat="1"/>
    <row r="49" spans="1:8" s="557" customFormat="1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s="557" customFormat="1" ht="39">
      <c r="A50" s="612"/>
      <c r="B50" s="613"/>
      <c r="C50" s="614" t="s">
        <v>113</v>
      </c>
      <c r="D50" s="615" t="s">
        <v>13</v>
      </c>
      <c r="E50" s="616">
        <v>0</v>
      </c>
      <c r="F50" s="617">
        <v>0</v>
      </c>
      <c r="G50" s="616">
        <v>54783</v>
      </c>
      <c r="H50" s="616">
        <v>6404</v>
      </c>
    </row>
    <row r="51" spans="1:8" s="557" customFormat="1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235012</v>
      </c>
      <c r="H51" s="511">
        <v>4350</v>
      </c>
    </row>
    <row r="52" spans="1:8" s="557" customFormat="1"/>
    <row r="53" spans="1:8" s="557" customFormat="1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s="557" customFormat="1" ht="39">
      <c r="A54" s="612"/>
      <c r="B54" s="613"/>
      <c r="C54" s="614" t="s">
        <v>113</v>
      </c>
      <c r="D54" s="615" t="s">
        <v>13</v>
      </c>
      <c r="E54" s="616"/>
      <c r="F54" s="617"/>
      <c r="G54" s="616">
        <v>6979</v>
      </c>
      <c r="H54" s="616">
        <v>12</v>
      </c>
    </row>
    <row r="55" spans="1:8" s="557" customFormat="1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304542</v>
      </c>
      <c r="H55" s="511">
        <v>27809</v>
      </c>
    </row>
    <row r="56" spans="1:8" s="557" customFormat="1" ht="16.5" customHeight="1">
      <c r="A56" s="531"/>
      <c r="B56" s="952" t="s">
        <v>18</v>
      </c>
      <c r="C56" s="952"/>
      <c r="D56" s="534" t="s">
        <v>13</v>
      </c>
      <c r="E56" s="511"/>
      <c r="F56" s="511">
        <v>0</v>
      </c>
      <c r="G56" s="511">
        <v>0</v>
      </c>
      <c r="H56" s="511"/>
    </row>
    <row r="57" spans="1:8" s="557" customFormat="1" ht="16.5" customHeight="1">
      <c r="A57" s="531"/>
      <c r="B57" s="952" t="s">
        <v>19</v>
      </c>
      <c r="C57" s="952"/>
      <c r="D57" s="534" t="s">
        <v>13</v>
      </c>
      <c r="E57" s="511"/>
      <c r="F57" s="511">
        <v>0</v>
      </c>
      <c r="G57" s="511">
        <v>0</v>
      </c>
      <c r="H57" s="511"/>
    </row>
    <row r="58" spans="1:8" s="557" customFormat="1" ht="16.5" customHeight="1">
      <c r="A58" s="531"/>
      <c r="B58" s="952" t="s">
        <v>20</v>
      </c>
      <c r="C58" s="952"/>
      <c r="D58" s="534" t="s">
        <v>13</v>
      </c>
      <c r="E58" s="511"/>
      <c r="F58" s="511">
        <v>0</v>
      </c>
      <c r="G58" s="511">
        <v>0</v>
      </c>
      <c r="H58" s="511"/>
    </row>
    <row r="59" spans="1:8" s="557" customFormat="1" ht="15.75">
      <c r="A59" s="574"/>
      <c r="B59" s="575"/>
      <c r="C59" s="576"/>
      <c r="D59" s="577"/>
      <c r="E59" s="578"/>
      <c r="F59" s="579"/>
      <c r="G59" s="578"/>
      <c r="H59" s="578"/>
    </row>
    <row r="60" spans="1:8" s="557" customFormat="1"/>
    <row r="61" spans="1:8" s="557" customFormat="1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 s="557" customFormat="1"/>
    <row r="63" spans="1:8" s="557" customFormat="1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128196</v>
      </c>
      <c r="H63" s="586" t="s">
        <v>116</v>
      </c>
    </row>
    <row r="64" spans="1:8" s="557" customFormat="1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39191</v>
      </c>
      <c r="H64" s="593">
        <v>7398</v>
      </c>
    </row>
    <row r="65" spans="1:8" s="557" customFormat="1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s="557" customFormat="1" ht="63.75" customHeight="1">
      <c r="A66" s="612"/>
      <c r="B66" s="618"/>
      <c r="C66" s="614" t="s">
        <v>118</v>
      </c>
      <c r="D66" s="615" t="s">
        <v>13</v>
      </c>
      <c r="E66" s="616"/>
      <c r="F66" s="617"/>
      <c r="G66" s="616">
        <v>54154</v>
      </c>
      <c r="H66" s="616">
        <v>6380</v>
      </c>
    </row>
    <row r="67" spans="1:8" s="557" customFormat="1" ht="39">
      <c r="A67" s="531"/>
      <c r="B67" s="536"/>
      <c r="C67" s="533" t="s">
        <v>117</v>
      </c>
      <c r="D67" s="534" t="s">
        <v>13</v>
      </c>
      <c r="E67" s="511"/>
      <c r="F67" s="535">
        <v>0</v>
      </c>
      <c r="G67" s="511"/>
      <c r="H67" s="511">
        <v>181</v>
      </c>
    </row>
    <row r="68" spans="1:8" s="557" customFormat="1" ht="39">
      <c r="A68" s="531"/>
      <c r="B68" s="536"/>
      <c r="C68" s="533" t="s">
        <v>113</v>
      </c>
      <c r="D68" s="534" t="s">
        <v>13</v>
      </c>
      <c r="E68" s="511">
        <v>610034</v>
      </c>
      <c r="F68" s="535">
        <v>0</v>
      </c>
      <c r="G68" s="511">
        <v>3860</v>
      </c>
      <c r="H68" s="511">
        <v>50360</v>
      </c>
    </row>
    <row r="69" spans="1:8" s="557" customFormat="1" ht="39">
      <c r="A69" s="531"/>
      <c r="B69" s="536"/>
      <c r="C69" s="533" t="s">
        <v>114</v>
      </c>
      <c r="D69" s="534" t="s">
        <v>13</v>
      </c>
      <c r="E69" s="511">
        <v>0</v>
      </c>
      <c r="F69" s="535">
        <v>0</v>
      </c>
      <c r="G69" s="511">
        <v>530</v>
      </c>
      <c r="H69" s="511"/>
    </row>
    <row r="70" spans="1:8" s="557" customFormat="1"/>
    <row r="71" spans="1:8" s="557" customFormat="1">
      <c r="A71" s="573" t="s">
        <v>57</v>
      </c>
      <c r="B71" s="573"/>
      <c r="C71" s="573"/>
      <c r="D71" s="573"/>
      <c r="E71" s="573"/>
      <c r="F71" s="573"/>
      <c r="G71" s="573"/>
      <c r="H71" s="573"/>
    </row>
    <row r="72" spans="1:8" s="557" customFormat="1" ht="63.75" customHeight="1">
      <c r="A72" s="612"/>
      <c r="B72" s="618"/>
      <c r="C72" s="614" t="s">
        <v>118</v>
      </c>
      <c r="D72" s="615" t="s">
        <v>13</v>
      </c>
      <c r="E72" s="616">
        <v>561360</v>
      </c>
      <c r="F72" s="617">
        <v>0</v>
      </c>
      <c r="G72" s="616">
        <v>1047561</v>
      </c>
      <c r="H72" s="616">
        <v>57598</v>
      </c>
    </row>
    <row r="73" spans="1:8" s="557" customFormat="1" ht="39">
      <c r="A73" s="531"/>
      <c r="B73" s="536"/>
      <c r="C73" s="533" t="s">
        <v>117</v>
      </c>
      <c r="D73" s="534" t="s">
        <v>13</v>
      </c>
      <c r="E73" s="511"/>
      <c r="F73" s="535">
        <v>0</v>
      </c>
      <c r="G73" s="511"/>
      <c r="H73" s="511"/>
    </row>
    <row r="74" spans="1:8" s="557" customFormat="1" ht="39">
      <c r="A74" s="531"/>
      <c r="B74" s="536"/>
      <c r="C74" s="533" t="s">
        <v>113</v>
      </c>
      <c r="D74" s="534" t="s">
        <v>13</v>
      </c>
      <c r="E74" s="511">
        <v>0</v>
      </c>
      <c r="F74" s="535">
        <v>0</v>
      </c>
      <c r="G74" s="511"/>
      <c r="H74" s="511"/>
    </row>
    <row r="75" spans="1:8" s="557" customFormat="1" ht="39">
      <c r="A75" s="531"/>
      <c r="B75" s="536"/>
      <c r="C75" s="533" t="s">
        <v>114</v>
      </c>
      <c r="D75" s="534" t="s">
        <v>13</v>
      </c>
      <c r="E75" s="511">
        <v>0</v>
      </c>
      <c r="F75" s="535">
        <v>0</v>
      </c>
      <c r="G75" s="511">
        <v>17280</v>
      </c>
      <c r="H75" s="511">
        <v>6150</v>
      </c>
    </row>
    <row r="76" spans="1:8" s="557" customFormat="1" ht="39">
      <c r="A76" s="531"/>
      <c r="B76" s="536"/>
      <c r="C76" s="533" t="s">
        <v>115</v>
      </c>
      <c r="D76" s="534" t="s">
        <v>13</v>
      </c>
      <c r="E76" s="511">
        <v>0</v>
      </c>
      <c r="F76" s="535">
        <v>0</v>
      </c>
      <c r="G76" s="511"/>
      <c r="H76" s="511"/>
    </row>
    <row r="77" spans="1:8" s="557" customFormat="1">
      <c r="A77" s="573" t="s">
        <v>69</v>
      </c>
      <c r="B77" s="573"/>
      <c r="C77" s="573"/>
      <c r="D77" s="573"/>
      <c r="E77" s="573"/>
      <c r="F77" s="573"/>
      <c r="G77" s="573"/>
      <c r="H77" s="573"/>
    </row>
    <row r="78" spans="1:8" s="557" customFormat="1"/>
    <row r="79" spans="1:8" s="557" customFormat="1" ht="39">
      <c r="A79" s="594"/>
      <c r="B79" s="595"/>
      <c r="C79" s="596" t="s">
        <v>113</v>
      </c>
      <c r="D79" s="597" t="s">
        <v>13</v>
      </c>
      <c r="E79" s="598">
        <v>0</v>
      </c>
      <c r="F79" s="599">
        <v>0</v>
      </c>
      <c r="G79" s="598">
        <v>41520</v>
      </c>
      <c r="H79" s="600" t="s">
        <v>76</v>
      </c>
    </row>
    <row r="80" spans="1:8" s="557" customFormat="1" ht="38.25">
      <c r="A80" s="601"/>
      <c r="B80" s="602"/>
      <c r="C80" s="589" t="s">
        <v>114</v>
      </c>
      <c r="D80" s="590" t="s">
        <v>13</v>
      </c>
      <c r="E80" s="591">
        <v>0</v>
      </c>
      <c r="F80" s="592">
        <v>0</v>
      </c>
      <c r="G80" s="592">
        <v>14640</v>
      </c>
      <c r="H80" s="603">
        <v>1600</v>
      </c>
    </row>
    <row r="81" spans="1:11" s="557" customFormat="1"/>
    <row r="82" spans="1:11" s="557" customFormat="1"/>
    <row r="83" spans="1:11" s="557" customFormat="1">
      <c r="A83" s="573" t="s">
        <v>70</v>
      </c>
      <c r="B83" s="573"/>
      <c r="C83" s="573"/>
      <c r="D83" s="573"/>
      <c r="E83" s="573"/>
      <c r="F83" s="573"/>
      <c r="G83" s="573"/>
      <c r="H83" s="573"/>
    </row>
    <row r="84" spans="1:11" s="557" customFormat="1"/>
    <row r="85" spans="1:11" s="557" customFormat="1" ht="38.25">
      <c r="A85" s="601"/>
      <c r="B85" s="602"/>
      <c r="C85" s="589" t="s">
        <v>114</v>
      </c>
      <c r="D85" s="590" t="s">
        <v>13</v>
      </c>
      <c r="E85" s="591">
        <v>0</v>
      </c>
      <c r="F85" s="592">
        <v>0</v>
      </c>
      <c r="G85" s="592">
        <v>199819</v>
      </c>
      <c r="H85" s="603"/>
    </row>
    <row r="86" spans="1:11" s="557" customFormat="1"/>
    <row r="87" spans="1:11" s="557" customFormat="1"/>
    <row r="88" spans="1:11" s="557" customFormat="1">
      <c r="A88" s="573" t="s">
        <v>77</v>
      </c>
      <c r="B88" s="573"/>
      <c r="C88" s="573"/>
      <c r="D88" s="573"/>
      <c r="E88" s="573"/>
      <c r="F88" s="573"/>
      <c r="G88" s="573"/>
      <c r="H88" s="573"/>
    </row>
    <row r="89" spans="1:11" s="557" customFormat="1"/>
    <row r="90" spans="1:11" s="557" customFormat="1" ht="39">
      <c r="A90" s="594"/>
      <c r="B90" s="595"/>
      <c r="C90" s="596" t="s">
        <v>113</v>
      </c>
      <c r="D90" s="597" t="s">
        <v>13</v>
      </c>
      <c r="E90" s="598">
        <v>0</v>
      </c>
      <c r="F90" s="599">
        <v>0</v>
      </c>
      <c r="G90" s="598">
        <v>14132</v>
      </c>
      <c r="H90" s="600" t="s">
        <v>76</v>
      </c>
    </row>
    <row r="91" spans="1:11" s="557" customFormat="1" ht="38.25">
      <c r="A91" s="601"/>
      <c r="B91" s="602"/>
      <c r="C91" s="589" t="s">
        <v>119</v>
      </c>
      <c r="D91" s="590" t="s">
        <v>13</v>
      </c>
      <c r="E91" s="591">
        <v>0</v>
      </c>
      <c r="F91" s="592">
        <v>0</v>
      </c>
      <c r="G91" s="592"/>
      <c r="H91" s="603">
        <v>8500</v>
      </c>
    </row>
    <row r="92" spans="1:11" s="557" customFormat="1"/>
    <row r="93" spans="1:11" s="557" customFormat="1">
      <c r="A93" s="573" t="s">
        <v>104</v>
      </c>
      <c r="B93" s="573"/>
      <c r="C93" s="573"/>
      <c r="D93" s="573"/>
      <c r="E93" s="573"/>
      <c r="F93" s="573"/>
      <c r="G93" s="573"/>
      <c r="H93" s="573"/>
    </row>
    <row r="94" spans="1:11" s="557" customFormat="1"/>
    <row r="95" spans="1:11" s="557" customFormat="1" ht="39">
      <c r="A95" s="604"/>
      <c r="B95" s="605"/>
      <c r="C95" s="606" t="s">
        <v>113</v>
      </c>
      <c r="D95" s="607" t="s">
        <v>13</v>
      </c>
      <c r="E95" s="608">
        <v>0</v>
      </c>
      <c r="F95" s="609">
        <v>0</v>
      </c>
      <c r="G95" s="608">
        <v>229200</v>
      </c>
      <c r="H95" s="610" t="s">
        <v>76</v>
      </c>
      <c r="K95" s="619">
        <v>16399900</v>
      </c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/>
  <dimension ref="A1:K175"/>
  <sheetViews>
    <sheetView workbookViewId="0">
      <selection activeCell="A2" sqref="A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122</v>
      </c>
      <c r="F3" s="314"/>
      <c r="G3" s="314"/>
      <c r="H3" s="314"/>
    </row>
    <row r="4" spans="1:8">
      <c r="E4" s="504"/>
      <c r="F4" s="505"/>
    </row>
    <row r="5" spans="1:8" ht="16.5" customHeight="1">
      <c r="A5" s="950" t="s">
        <v>3</v>
      </c>
      <c r="B5" s="950" t="s">
        <v>4</v>
      </c>
      <c r="C5" s="950"/>
      <c r="D5" s="950" t="s">
        <v>5</v>
      </c>
      <c r="E5" s="950" t="s">
        <v>6</v>
      </c>
      <c r="F5" s="950"/>
      <c r="G5" s="950"/>
      <c r="H5" s="950"/>
    </row>
    <row r="6" spans="1:8" ht="15.75">
      <c r="A6" s="950"/>
      <c r="B6" s="950"/>
      <c r="C6" s="950"/>
      <c r="D6" s="950"/>
      <c r="E6" s="529" t="s">
        <v>7</v>
      </c>
      <c r="F6" s="529" t="s">
        <v>8</v>
      </c>
      <c r="G6" s="529" t="s">
        <v>9</v>
      </c>
      <c r="H6" s="529" t="s">
        <v>10</v>
      </c>
    </row>
    <row r="7" spans="1:8" ht="16.5" customHeight="1">
      <c r="A7" s="530">
        <v>1</v>
      </c>
      <c r="B7" s="950">
        <v>2</v>
      </c>
      <c r="C7" s="950"/>
      <c r="D7" s="529">
        <v>3</v>
      </c>
      <c r="E7" s="529">
        <v>4</v>
      </c>
      <c r="F7" s="529">
        <v>5</v>
      </c>
      <c r="G7" s="529">
        <v>6</v>
      </c>
      <c r="H7" s="529">
        <v>7</v>
      </c>
    </row>
    <row r="8" spans="1:8" ht="63.75" customHeight="1">
      <c r="A8" s="531"/>
      <c r="B8" s="532" t="s">
        <v>11</v>
      </c>
      <c r="C8" s="533" t="s">
        <v>111</v>
      </c>
      <c r="D8" s="534" t="s">
        <v>13</v>
      </c>
      <c r="E8" s="511">
        <v>3029413</v>
      </c>
      <c r="F8" s="535">
        <v>0</v>
      </c>
      <c r="G8" s="511">
        <v>523620</v>
      </c>
      <c r="H8" s="511">
        <v>6350</v>
      </c>
    </row>
    <row r="9" spans="1:8" ht="39">
      <c r="A9" s="531"/>
      <c r="B9" s="536"/>
      <c r="C9" s="533" t="s">
        <v>112</v>
      </c>
      <c r="D9" s="534" t="s">
        <v>13</v>
      </c>
      <c r="E9" s="511">
        <v>189090</v>
      </c>
      <c r="F9" s="535">
        <v>0</v>
      </c>
      <c r="G9" s="511">
        <v>3151907</v>
      </c>
      <c r="H9" s="511">
        <v>1457</v>
      </c>
    </row>
    <row r="10" spans="1:8" ht="39">
      <c r="A10" s="531"/>
      <c r="B10" s="536"/>
      <c r="C10" s="533" t="s">
        <v>113</v>
      </c>
      <c r="D10" s="534" t="s">
        <v>13</v>
      </c>
      <c r="E10" s="511">
        <v>689651</v>
      </c>
      <c r="F10" s="535">
        <v>0</v>
      </c>
      <c r="G10" s="511">
        <v>1014861</v>
      </c>
      <c r="H10" s="511">
        <v>135313</v>
      </c>
    </row>
    <row r="11" spans="1:8" ht="39">
      <c r="A11" s="531"/>
      <c r="B11" s="536"/>
      <c r="C11" s="533" t="s">
        <v>114</v>
      </c>
      <c r="D11" s="534" t="s">
        <v>13</v>
      </c>
      <c r="E11" s="511">
        <v>2670983</v>
      </c>
      <c r="F11" s="535">
        <v>0</v>
      </c>
      <c r="G11" s="511">
        <v>5282983</v>
      </c>
      <c r="H11" s="511">
        <v>121324</v>
      </c>
    </row>
    <row r="12" spans="1:8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ht="15.75">
      <c r="A13" s="531"/>
      <c r="B13" s="536"/>
      <c r="C13" s="533"/>
      <c r="D13" s="534"/>
      <c r="E13" s="511"/>
      <c r="F13" s="535"/>
      <c r="G13" s="511"/>
      <c r="H13" s="511"/>
    </row>
    <row r="14" spans="1:8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ht="16.5" customHeight="1">
      <c r="A15" s="531"/>
      <c r="B15" s="952" t="s">
        <v>18</v>
      </c>
      <c r="C15" s="952"/>
      <c r="D15" s="534" t="s">
        <v>13</v>
      </c>
      <c r="E15" s="511">
        <v>30859</v>
      </c>
      <c r="F15" s="539">
        <v>0</v>
      </c>
      <c r="G15" s="511">
        <v>21463</v>
      </c>
      <c r="H15" s="511">
        <v>323</v>
      </c>
    </row>
    <row r="16" spans="1:8" ht="16.5" customHeight="1">
      <c r="A16" s="531"/>
      <c r="B16" s="952" t="s">
        <v>19</v>
      </c>
      <c r="C16" s="952"/>
      <c r="D16" s="534" t="s">
        <v>13</v>
      </c>
      <c r="E16" s="511">
        <v>53831</v>
      </c>
      <c r="F16" s="539">
        <v>0</v>
      </c>
      <c r="G16" s="511">
        <v>57815</v>
      </c>
      <c r="H16" s="511">
        <v>219</v>
      </c>
    </row>
    <row r="17" spans="1:8" ht="16.5" customHeight="1">
      <c r="A17" s="531"/>
      <c r="B17" s="952" t="s">
        <v>20</v>
      </c>
      <c r="C17" s="952"/>
      <c r="D17" s="534" t="s">
        <v>13</v>
      </c>
      <c r="E17" s="511">
        <v>59304</v>
      </c>
      <c r="F17" s="539">
        <v>0</v>
      </c>
      <c r="G17" s="511">
        <v>45792</v>
      </c>
      <c r="H17" s="511">
        <v>27</v>
      </c>
    </row>
    <row r="18" spans="1:8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8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ht="15.75">
      <c r="A21" s="544" t="s">
        <v>50</v>
      </c>
      <c r="B21" s="545"/>
      <c r="C21" s="546"/>
      <c r="D21" s="547"/>
      <c r="E21" s="548">
        <v>6723131</v>
      </c>
      <c r="F21" s="548"/>
      <c r="G21" s="548">
        <v>10098441</v>
      </c>
      <c r="H21" s="549">
        <v>265013</v>
      </c>
    </row>
    <row r="22" spans="1:8" ht="15.75">
      <c r="A22" s="550"/>
      <c r="B22" s="551"/>
      <c r="C22" s="552"/>
      <c r="D22" s="553"/>
      <c r="E22" s="554"/>
      <c r="F22" s="555"/>
      <c r="G22" s="554"/>
      <c r="H22" s="556">
        <v>17086585</v>
      </c>
    </row>
    <row r="23" spans="1:8">
      <c r="A23" s="557"/>
      <c r="B23" s="557"/>
      <c r="C23" s="557"/>
      <c r="D23" s="557"/>
      <c r="E23" s="557"/>
      <c r="F23" s="557"/>
      <c r="G23" s="557"/>
      <c r="H23" s="557"/>
    </row>
    <row r="24" spans="1:8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8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ht="63.75" customHeight="1">
      <c r="A29" s="531"/>
      <c r="B29" s="532" t="s">
        <v>30</v>
      </c>
      <c r="C29" s="533" t="s">
        <v>111</v>
      </c>
      <c r="D29" s="534" t="s">
        <v>13</v>
      </c>
      <c r="E29" s="511">
        <v>2480173</v>
      </c>
      <c r="F29" s="535">
        <v>0</v>
      </c>
      <c r="G29" s="511">
        <v>0</v>
      </c>
      <c r="H29" s="511">
        <v>0</v>
      </c>
    </row>
    <row r="30" spans="1:8" ht="39">
      <c r="A30" s="531"/>
      <c r="B30" s="536"/>
      <c r="C30" s="533" t="s">
        <v>112</v>
      </c>
      <c r="D30" s="534" t="s">
        <v>13</v>
      </c>
      <c r="E30" s="511">
        <v>189090</v>
      </c>
      <c r="F30" s="535">
        <v>0</v>
      </c>
      <c r="G30" s="511">
        <v>3151907</v>
      </c>
      <c r="H30" s="511">
        <v>1267</v>
      </c>
    </row>
    <row r="31" spans="1:8" ht="39">
      <c r="A31" s="531"/>
      <c r="B31" s="536"/>
      <c r="C31" s="533" t="s">
        <v>113</v>
      </c>
      <c r="D31" s="534" t="s">
        <v>13</v>
      </c>
      <c r="E31" s="511">
        <v>101643</v>
      </c>
      <c r="F31" s="535">
        <v>0</v>
      </c>
      <c r="G31" s="511">
        <v>244229</v>
      </c>
      <c r="H31" s="511">
        <v>0</v>
      </c>
    </row>
    <row r="32" spans="1:8" ht="39">
      <c r="A32" s="531"/>
      <c r="B32" s="536"/>
      <c r="C32" s="533" t="s">
        <v>114</v>
      </c>
      <c r="D32" s="534" t="s">
        <v>13</v>
      </c>
      <c r="E32" s="511">
        <v>2409552</v>
      </c>
      <c r="F32" s="535">
        <v>0</v>
      </c>
      <c r="G32" s="511">
        <v>4202353</v>
      </c>
      <c r="H32" s="511">
        <v>62591</v>
      </c>
    </row>
    <row r="33" spans="1:8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ht="15.75">
      <c r="A34" s="531"/>
      <c r="B34" s="536"/>
      <c r="C34" s="533"/>
      <c r="D34" s="534"/>
      <c r="E34" s="511"/>
      <c r="F34" s="511"/>
      <c r="G34" s="511"/>
      <c r="H34" s="511"/>
    </row>
    <row r="35" spans="1:8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ht="16.5" customHeight="1">
      <c r="A36" s="531"/>
      <c r="B36" s="952" t="s">
        <v>18</v>
      </c>
      <c r="C36" s="952"/>
      <c r="D36" s="534" t="s">
        <v>13</v>
      </c>
      <c r="E36" s="511">
        <v>30859</v>
      </c>
      <c r="F36" s="511">
        <v>0</v>
      </c>
      <c r="G36" s="511">
        <v>21463</v>
      </c>
      <c r="H36" s="511">
        <v>323</v>
      </c>
    </row>
    <row r="37" spans="1:8" ht="16.5" customHeight="1">
      <c r="A37" s="531"/>
      <c r="B37" s="952" t="s">
        <v>19</v>
      </c>
      <c r="C37" s="952"/>
      <c r="D37" s="534" t="s">
        <v>13</v>
      </c>
      <c r="E37" s="511">
        <v>53831</v>
      </c>
      <c r="F37" s="511">
        <v>0</v>
      </c>
      <c r="G37" s="511">
        <v>57815</v>
      </c>
      <c r="H37" s="511">
        <v>219</v>
      </c>
    </row>
    <row r="38" spans="1:8" ht="16.5" customHeight="1">
      <c r="A38" s="531"/>
      <c r="B38" s="952" t="s">
        <v>20</v>
      </c>
      <c r="C38" s="952"/>
      <c r="D38" s="534" t="s">
        <v>13</v>
      </c>
      <c r="E38" s="511">
        <v>59304</v>
      </c>
      <c r="F38" s="511">
        <v>0</v>
      </c>
      <c r="G38" s="511">
        <v>45792</v>
      </c>
      <c r="H38" s="511">
        <v>27</v>
      </c>
    </row>
    <row r="39" spans="1:8" ht="15.75">
      <c r="A39" s="560"/>
      <c r="B39" s="953"/>
      <c r="C39" s="953"/>
      <c r="D39" s="542"/>
      <c r="E39" s="511"/>
      <c r="F39" s="511"/>
      <c r="G39" s="511"/>
      <c r="H39" s="511"/>
    </row>
    <row r="40" spans="1:8" ht="15.75">
      <c r="A40" s="544" t="s">
        <v>21</v>
      </c>
      <c r="B40" s="561"/>
      <c r="C40" s="561"/>
      <c r="D40" s="562"/>
      <c r="E40" s="563">
        <v>5324452</v>
      </c>
      <c r="F40" s="564">
        <v>0</v>
      </c>
      <c r="G40" s="563">
        <v>7723559</v>
      </c>
      <c r="H40" s="563">
        <v>64427</v>
      </c>
    </row>
    <row r="41" spans="1:8">
      <c r="A41" s="565"/>
      <c r="B41" s="566"/>
      <c r="C41" s="566"/>
      <c r="D41" s="567"/>
      <c r="E41" s="557"/>
      <c r="F41" s="557"/>
      <c r="G41" s="557"/>
      <c r="H41" s="568">
        <v>13112438</v>
      </c>
    </row>
    <row r="42" spans="1:8">
      <c r="A42" s="569"/>
      <c r="B42" s="557"/>
      <c r="C42" s="557"/>
      <c r="D42" s="557"/>
      <c r="E42" s="561"/>
      <c r="F42" s="561"/>
      <c r="G42" s="561"/>
      <c r="H42" s="570"/>
    </row>
    <row r="43" spans="1:8">
      <c r="A43" s="571"/>
      <c r="B43" s="566"/>
      <c r="C43" s="566"/>
      <c r="D43" s="566"/>
      <c r="E43" s="566"/>
      <c r="F43" s="566"/>
      <c r="G43" s="566"/>
      <c r="H43" s="572"/>
    </row>
    <row r="44" spans="1:8">
      <c r="A44" s="557"/>
      <c r="B44" s="557"/>
      <c r="C44" s="557"/>
      <c r="D44" s="557"/>
      <c r="E44" s="557"/>
      <c r="F44" s="557"/>
      <c r="G44" s="557"/>
      <c r="H44" s="557"/>
    </row>
    <row r="45" spans="1:8" ht="18.75" customHeight="1">
      <c r="A45" s="573" t="s">
        <v>52</v>
      </c>
      <c r="B45" s="557"/>
      <c r="C45" s="557"/>
      <c r="D45" s="557"/>
      <c r="E45" s="557"/>
      <c r="F45" s="557"/>
      <c r="G45" s="557"/>
      <c r="H45" s="557"/>
    </row>
    <row r="46" spans="1:8" ht="39">
      <c r="A46" s="531"/>
      <c r="B46" s="536"/>
      <c r="C46" s="533" t="s">
        <v>113</v>
      </c>
      <c r="D46" s="534" t="s">
        <v>13</v>
      </c>
      <c r="E46" s="511"/>
      <c r="F46" s="535"/>
      <c r="G46" s="511">
        <v>150320</v>
      </c>
      <c r="H46" s="511">
        <v>6934</v>
      </c>
    </row>
    <row r="47" spans="1:8" ht="39">
      <c r="A47" s="531"/>
      <c r="B47" s="536"/>
      <c r="C47" s="533" t="s">
        <v>114</v>
      </c>
      <c r="D47" s="534" t="s">
        <v>13</v>
      </c>
      <c r="E47" s="511">
        <v>261431</v>
      </c>
      <c r="F47" s="535"/>
      <c r="G47" s="511">
        <v>41835</v>
      </c>
      <c r="H47" s="511">
        <v>577</v>
      </c>
    </row>
    <row r="48" spans="1:8">
      <c r="A48" s="557"/>
      <c r="B48" s="557"/>
      <c r="C48" s="557"/>
      <c r="D48" s="557"/>
      <c r="E48" s="557"/>
      <c r="F48" s="557"/>
      <c r="G48" s="557"/>
      <c r="H48" s="557"/>
    </row>
    <row r="49" spans="1:8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ht="39">
      <c r="A50" s="531"/>
      <c r="B50" s="536"/>
      <c r="C50" s="533" t="s">
        <v>113</v>
      </c>
      <c r="D50" s="534" t="s">
        <v>13</v>
      </c>
      <c r="E50" s="511">
        <v>0</v>
      </c>
      <c r="F50" s="535">
        <v>0</v>
      </c>
      <c r="G50" s="511">
        <v>50046</v>
      </c>
      <c r="H50" s="511">
        <v>5760</v>
      </c>
    </row>
    <row r="51" spans="1:8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252490</v>
      </c>
      <c r="H51" s="511">
        <v>4105</v>
      </c>
    </row>
    <row r="52" spans="1:8">
      <c r="A52" s="557"/>
      <c r="B52" s="557"/>
      <c r="C52" s="557"/>
      <c r="D52" s="557"/>
      <c r="E52" s="557"/>
      <c r="F52" s="557"/>
      <c r="G52" s="557"/>
      <c r="H52" s="557"/>
    </row>
    <row r="53" spans="1:8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ht="39">
      <c r="A54" s="531"/>
      <c r="B54" s="536"/>
      <c r="C54" s="533" t="s">
        <v>113</v>
      </c>
      <c r="D54" s="534" t="s">
        <v>13</v>
      </c>
      <c r="E54" s="511"/>
      <c r="F54" s="535"/>
      <c r="G54" s="511">
        <v>7013</v>
      </c>
      <c r="H54" s="511">
        <v>3</v>
      </c>
    </row>
    <row r="55" spans="1:8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302862</v>
      </c>
      <c r="H55" s="511">
        <v>29190</v>
      </c>
    </row>
    <row r="56" spans="1:8" ht="16.5" customHeight="1">
      <c r="A56" s="531"/>
      <c r="B56" s="952" t="s">
        <v>18</v>
      </c>
      <c r="C56" s="952"/>
      <c r="D56" s="534" t="s">
        <v>13</v>
      </c>
      <c r="E56" s="511"/>
      <c r="F56" s="511">
        <v>0</v>
      </c>
      <c r="G56" s="511">
        <v>0</v>
      </c>
      <c r="H56" s="511"/>
    </row>
    <row r="57" spans="1:8" ht="16.5" customHeight="1">
      <c r="A57" s="531"/>
      <c r="B57" s="952" t="s">
        <v>19</v>
      </c>
      <c r="C57" s="952"/>
      <c r="D57" s="534" t="s">
        <v>13</v>
      </c>
      <c r="E57" s="511"/>
      <c r="F57" s="511">
        <v>0</v>
      </c>
      <c r="G57" s="511">
        <v>0</v>
      </c>
      <c r="H57" s="511"/>
    </row>
    <row r="58" spans="1:8" ht="16.5" customHeight="1">
      <c r="A58" s="531"/>
      <c r="B58" s="952" t="s">
        <v>20</v>
      </c>
      <c r="C58" s="952"/>
      <c r="D58" s="534" t="s">
        <v>13</v>
      </c>
      <c r="E58" s="511"/>
      <c r="F58" s="511">
        <v>0</v>
      </c>
      <c r="G58" s="511">
        <v>0</v>
      </c>
      <c r="H58" s="511"/>
    </row>
    <row r="59" spans="1:8" ht="15.75">
      <c r="A59" s="574"/>
      <c r="B59" s="575"/>
      <c r="C59" s="576"/>
      <c r="D59" s="577"/>
      <c r="E59" s="578"/>
      <c r="F59" s="579"/>
      <c r="G59" s="578"/>
      <c r="H59" s="578"/>
    </row>
    <row r="60" spans="1:8">
      <c r="A60" s="557"/>
      <c r="B60" s="557"/>
      <c r="C60" s="557"/>
      <c r="D60" s="557"/>
      <c r="E60" s="557"/>
      <c r="F60" s="557"/>
      <c r="G60" s="557"/>
      <c r="H60" s="557"/>
    </row>
    <row r="61" spans="1:8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>
      <c r="A62" s="557"/>
      <c r="B62" s="557"/>
      <c r="C62" s="557"/>
      <c r="D62" s="557"/>
      <c r="E62" s="557"/>
      <c r="F62" s="557"/>
      <c r="G62" s="557"/>
      <c r="H62" s="557"/>
    </row>
    <row r="63" spans="1:8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130153</v>
      </c>
      <c r="H63" s="586" t="s">
        <v>116</v>
      </c>
    </row>
    <row r="64" spans="1:8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36901</v>
      </c>
      <c r="H64" s="593">
        <v>6610</v>
      </c>
    </row>
    <row r="65" spans="1:8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ht="39">
      <c r="A66" s="531"/>
      <c r="B66" s="536"/>
      <c r="C66" s="533" t="s">
        <v>117</v>
      </c>
      <c r="D66" s="534" t="s">
        <v>13</v>
      </c>
      <c r="E66" s="511"/>
      <c r="F66" s="535">
        <v>0</v>
      </c>
      <c r="G66" s="511"/>
      <c r="H66" s="511">
        <v>190</v>
      </c>
    </row>
    <row r="67" spans="1:8" ht="39">
      <c r="A67" s="531"/>
      <c r="B67" s="536"/>
      <c r="C67" s="533" t="s">
        <v>113</v>
      </c>
      <c r="D67" s="534" t="s">
        <v>13</v>
      </c>
      <c r="E67" s="511">
        <v>588008</v>
      </c>
      <c r="F67" s="535">
        <v>0</v>
      </c>
      <c r="G67" s="511">
        <v>72894</v>
      </c>
      <c r="H67" s="511">
        <v>74743</v>
      </c>
    </row>
    <row r="68" spans="1:8" ht="39">
      <c r="A68" s="531"/>
      <c r="B68" s="536"/>
      <c r="C68" s="533" t="s">
        <v>114</v>
      </c>
      <c r="D68" s="534" t="s">
        <v>13</v>
      </c>
      <c r="E68" s="511">
        <v>0</v>
      </c>
      <c r="F68" s="535">
        <v>0</v>
      </c>
      <c r="G68" s="511">
        <v>540</v>
      </c>
      <c r="H68" s="511"/>
    </row>
    <row r="69" spans="1:8">
      <c r="A69" s="557"/>
      <c r="B69" s="557"/>
      <c r="C69" s="557"/>
      <c r="D69" s="557"/>
      <c r="E69" s="557"/>
      <c r="F69" s="557"/>
      <c r="G69" s="557"/>
      <c r="H69" s="557"/>
    </row>
    <row r="70" spans="1:8">
      <c r="A70" s="573" t="s">
        <v>57</v>
      </c>
      <c r="B70" s="573"/>
      <c r="C70" s="573"/>
      <c r="D70" s="573"/>
      <c r="E70" s="573"/>
      <c r="F70" s="573"/>
      <c r="G70" s="573"/>
      <c r="H70" s="573"/>
    </row>
    <row r="71" spans="1:8" ht="63.75" customHeight="1">
      <c r="A71" s="531"/>
      <c r="B71" s="532"/>
      <c r="C71" s="533" t="s">
        <v>118</v>
      </c>
      <c r="D71" s="534" t="s">
        <v>13</v>
      </c>
      <c r="E71" s="511">
        <v>549240</v>
      </c>
      <c r="F71" s="535">
        <v>0</v>
      </c>
      <c r="G71" s="511">
        <v>523620</v>
      </c>
      <c r="H71" s="511">
        <v>6350</v>
      </c>
    </row>
    <row r="72" spans="1:8" ht="39">
      <c r="A72" s="531"/>
      <c r="B72" s="536"/>
      <c r="C72" s="533" t="s">
        <v>117</v>
      </c>
      <c r="D72" s="534" t="s">
        <v>13</v>
      </c>
      <c r="E72" s="511"/>
      <c r="F72" s="535">
        <v>0</v>
      </c>
      <c r="G72" s="511"/>
      <c r="H72" s="511"/>
    </row>
    <row r="73" spans="1:8" ht="39">
      <c r="A73" s="531"/>
      <c r="B73" s="536"/>
      <c r="C73" s="533" t="s">
        <v>113</v>
      </c>
      <c r="D73" s="534" t="s">
        <v>13</v>
      </c>
      <c r="E73" s="511">
        <v>0</v>
      </c>
      <c r="F73" s="535">
        <v>0</v>
      </c>
      <c r="G73" s="511">
        <v>93961</v>
      </c>
      <c r="H73" s="511">
        <v>47873</v>
      </c>
    </row>
    <row r="74" spans="1:8" ht="39">
      <c r="A74" s="531"/>
      <c r="B74" s="536"/>
      <c r="C74" s="533" t="s">
        <v>114</v>
      </c>
      <c r="D74" s="534" t="s">
        <v>13</v>
      </c>
      <c r="E74" s="511">
        <v>0</v>
      </c>
      <c r="F74" s="535">
        <v>0</v>
      </c>
      <c r="G74" s="511">
        <v>244505</v>
      </c>
      <c r="H74" s="511">
        <v>9111</v>
      </c>
    </row>
    <row r="75" spans="1:8" ht="39">
      <c r="A75" s="531"/>
      <c r="B75" s="536"/>
      <c r="C75" s="533" t="s">
        <v>115</v>
      </c>
      <c r="D75" s="534" t="s">
        <v>13</v>
      </c>
      <c r="E75" s="511">
        <v>0</v>
      </c>
      <c r="F75" s="535">
        <v>0</v>
      </c>
      <c r="G75" s="511"/>
      <c r="H75" s="511"/>
    </row>
    <row r="76" spans="1:8">
      <c r="A76" s="573" t="s">
        <v>69</v>
      </c>
      <c r="B76" s="573"/>
      <c r="C76" s="573"/>
      <c r="D76" s="573"/>
      <c r="E76" s="573"/>
      <c r="F76" s="573"/>
      <c r="G76" s="573"/>
      <c r="H76" s="573"/>
    </row>
    <row r="77" spans="1:8">
      <c r="A77" s="557"/>
      <c r="B77" s="557"/>
      <c r="C77" s="557"/>
      <c r="D77" s="557"/>
      <c r="E77" s="557"/>
      <c r="F77" s="557"/>
      <c r="G77" s="557"/>
      <c r="H77" s="557"/>
    </row>
    <row r="78" spans="1:8" ht="39">
      <c r="A78" s="594"/>
      <c r="B78" s="595"/>
      <c r="C78" s="596" t="s">
        <v>113</v>
      </c>
      <c r="D78" s="597" t="s">
        <v>13</v>
      </c>
      <c r="E78" s="598">
        <v>0</v>
      </c>
      <c r="F78" s="599">
        <v>0</v>
      </c>
      <c r="G78" s="598">
        <v>40880</v>
      </c>
      <c r="H78" s="600" t="s">
        <v>76</v>
      </c>
    </row>
    <row r="79" spans="1:8" ht="38.25">
      <c r="A79" s="601"/>
      <c r="B79" s="602"/>
      <c r="C79" s="589" t="s">
        <v>114</v>
      </c>
      <c r="D79" s="590" t="s">
        <v>13</v>
      </c>
      <c r="E79" s="591">
        <v>0</v>
      </c>
      <c r="F79" s="592">
        <v>0</v>
      </c>
      <c r="G79" s="592">
        <v>9800</v>
      </c>
      <c r="H79" s="603">
        <v>1000</v>
      </c>
    </row>
    <row r="80" spans="1:8">
      <c r="A80" s="557"/>
      <c r="B80" s="557"/>
      <c r="C80" s="557"/>
      <c r="D80" s="557"/>
      <c r="E80" s="557"/>
      <c r="F80" s="557"/>
      <c r="G80" s="557"/>
      <c r="H80" s="557"/>
    </row>
    <row r="81" spans="1:11">
      <c r="A81" s="557"/>
      <c r="B81" s="557"/>
      <c r="C81" s="557"/>
      <c r="D81" s="557"/>
      <c r="E81" s="557"/>
      <c r="F81" s="557"/>
      <c r="G81" s="557"/>
      <c r="H81" s="557"/>
    </row>
    <row r="82" spans="1:11">
      <c r="A82" s="573" t="s">
        <v>70</v>
      </c>
      <c r="B82" s="573"/>
      <c r="C82" s="573"/>
      <c r="D82" s="573"/>
      <c r="E82" s="573"/>
      <c r="F82" s="573"/>
      <c r="G82" s="573"/>
      <c r="H82" s="573"/>
    </row>
    <row r="83" spans="1:11">
      <c r="A83" s="557"/>
      <c r="B83" s="557"/>
      <c r="C83" s="557"/>
      <c r="D83" s="557"/>
      <c r="E83" s="557"/>
      <c r="F83" s="557"/>
      <c r="G83" s="557"/>
      <c r="H83" s="557"/>
    </row>
    <row r="84" spans="1:11" ht="38.25">
      <c r="A84" s="601"/>
      <c r="B84" s="602"/>
      <c r="C84" s="589" t="s">
        <v>114</v>
      </c>
      <c r="D84" s="590" t="s">
        <v>13</v>
      </c>
      <c r="E84" s="591">
        <v>0</v>
      </c>
      <c r="F84" s="592">
        <v>0</v>
      </c>
      <c r="G84" s="592">
        <v>191697</v>
      </c>
      <c r="H84" s="603"/>
    </row>
    <row r="85" spans="1:11">
      <c r="A85" s="557"/>
      <c r="B85" s="557"/>
      <c r="C85" s="557"/>
      <c r="D85" s="557"/>
      <c r="E85" s="557"/>
      <c r="F85" s="557"/>
      <c r="G85" s="557"/>
      <c r="H85" s="557"/>
    </row>
    <row r="86" spans="1:11">
      <c r="A86" s="557"/>
      <c r="B86" s="557"/>
      <c r="C86" s="557"/>
      <c r="D86" s="557"/>
      <c r="E86" s="557"/>
      <c r="F86" s="557"/>
      <c r="G86" s="557"/>
      <c r="H86" s="557"/>
    </row>
    <row r="87" spans="1:11">
      <c r="A87" s="573" t="s">
        <v>77</v>
      </c>
      <c r="B87" s="573"/>
      <c r="C87" s="573"/>
      <c r="D87" s="573"/>
      <c r="E87" s="573"/>
      <c r="F87" s="573"/>
      <c r="G87" s="573"/>
      <c r="H87" s="573"/>
    </row>
    <row r="88" spans="1:11">
      <c r="A88" s="557"/>
      <c r="B88" s="557"/>
      <c r="C88" s="557"/>
      <c r="D88" s="557"/>
      <c r="E88" s="557"/>
      <c r="F88" s="557"/>
      <c r="G88" s="557"/>
      <c r="H88" s="557"/>
    </row>
    <row r="89" spans="1:11" ht="39">
      <c r="A89" s="594"/>
      <c r="B89" s="595"/>
      <c r="C89" s="596" t="s">
        <v>113</v>
      </c>
      <c r="D89" s="597" t="s">
        <v>13</v>
      </c>
      <c r="E89" s="598">
        <v>0</v>
      </c>
      <c r="F89" s="599">
        <v>0</v>
      </c>
      <c r="G89" s="598">
        <v>14565</v>
      </c>
      <c r="H89" s="600" t="s">
        <v>76</v>
      </c>
    </row>
    <row r="90" spans="1:11" ht="38.25">
      <c r="A90" s="601"/>
      <c r="B90" s="602"/>
      <c r="C90" s="589" t="s">
        <v>119</v>
      </c>
      <c r="D90" s="590" t="s">
        <v>13</v>
      </c>
      <c r="E90" s="591">
        <v>0</v>
      </c>
      <c r="F90" s="592">
        <v>0</v>
      </c>
      <c r="G90" s="592"/>
      <c r="H90" s="603">
        <v>8140</v>
      </c>
    </row>
    <row r="91" spans="1:11">
      <c r="A91" s="557"/>
      <c r="B91" s="557"/>
      <c r="C91" s="557"/>
      <c r="D91" s="557"/>
      <c r="E91" s="557"/>
      <c r="F91" s="557"/>
      <c r="G91" s="557"/>
      <c r="H91" s="557"/>
    </row>
    <row r="92" spans="1:11">
      <c r="A92" s="573" t="s">
        <v>104</v>
      </c>
      <c r="B92" s="573"/>
      <c r="C92" s="573"/>
      <c r="D92" s="573"/>
      <c r="E92" s="573"/>
      <c r="F92" s="573"/>
      <c r="G92" s="573"/>
      <c r="H92" s="573"/>
    </row>
    <row r="93" spans="1:11">
      <c r="A93" s="557"/>
      <c r="B93" s="557"/>
      <c r="C93" s="557"/>
      <c r="D93" s="557"/>
      <c r="E93" s="557"/>
      <c r="F93" s="557"/>
      <c r="G93" s="557"/>
      <c r="H93" s="557"/>
    </row>
    <row r="94" spans="1:11" ht="39">
      <c r="A94" s="604"/>
      <c r="B94" s="605"/>
      <c r="C94" s="606" t="s">
        <v>113</v>
      </c>
      <c r="D94" s="607" t="s">
        <v>13</v>
      </c>
      <c r="E94" s="608">
        <v>0</v>
      </c>
      <c r="F94" s="609">
        <v>0</v>
      </c>
      <c r="G94" s="608">
        <v>210800</v>
      </c>
      <c r="H94" s="610" t="s">
        <v>76</v>
      </c>
      <c r="K94" s="611">
        <v>17086585</v>
      </c>
    </row>
    <row r="95" spans="1:11">
      <c r="A95" s="557"/>
      <c r="B95" s="557"/>
      <c r="C95" s="557"/>
      <c r="D95" s="557"/>
      <c r="E95" s="557"/>
      <c r="F95" s="557"/>
      <c r="G95" s="557"/>
      <c r="H95" s="557"/>
    </row>
    <row r="96" spans="1:11">
      <c r="A96" s="557"/>
      <c r="B96" s="557"/>
      <c r="C96" s="557"/>
      <c r="D96" s="557"/>
      <c r="E96" s="557"/>
      <c r="F96" s="557"/>
      <c r="G96" s="557"/>
      <c r="H96" s="557"/>
    </row>
    <row r="97" spans="1:8">
      <c r="A97" s="557"/>
      <c r="B97" s="557"/>
      <c r="C97" s="557"/>
      <c r="D97" s="557"/>
      <c r="E97" s="557"/>
      <c r="F97" s="557"/>
      <c r="G97" s="557"/>
      <c r="H97" s="557"/>
    </row>
    <row r="98" spans="1:8">
      <c r="A98" s="557"/>
      <c r="B98" s="557"/>
      <c r="C98" s="557"/>
      <c r="D98" s="557"/>
      <c r="E98" s="557"/>
      <c r="F98" s="557"/>
      <c r="G98" s="557"/>
      <c r="H98" s="557"/>
    </row>
    <row r="99" spans="1:8">
      <c r="A99" s="557"/>
      <c r="B99" s="557"/>
      <c r="C99" s="557"/>
      <c r="D99" s="557"/>
      <c r="E99" s="557"/>
      <c r="F99" s="557"/>
      <c r="G99" s="557"/>
      <c r="H99" s="557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>
      <c r="A101" s="557"/>
      <c r="B101" s="557"/>
      <c r="C101" s="557"/>
      <c r="D101" s="557"/>
      <c r="E101" s="557"/>
      <c r="F101" s="557"/>
      <c r="G101" s="557"/>
      <c r="H101" s="557"/>
    </row>
    <row r="102" spans="1:8">
      <c r="A102" s="557"/>
      <c r="B102" s="557"/>
      <c r="C102" s="557"/>
      <c r="D102" s="557"/>
      <c r="E102" s="557"/>
      <c r="F102" s="557"/>
      <c r="G102" s="557"/>
      <c r="H102" s="557"/>
    </row>
    <row r="103" spans="1:8">
      <c r="A103" s="557"/>
      <c r="B103" s="557"/>
      <c r="C103" s="557"/>
      <c r="D103" s="557"/>
      <c r="E103" s="557"/>
      <c r="F103" s="557"/>
      <c r="G103" s="557"/>
      <c r="H103" s="557"/>
    </row>
    <row r="104" spans="1:8">
      <c r="A104" s="557"/>
      <c r="B104" s="557"/>
      <c r="C104" s="557"/>
      <c r="D104" s="557"/>
      <c r="E104" s="557"/>
      <c r="F104" s="557"/>
      <c r="G104" s="557"/>
      <c r="H104" s="557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>
      <c r="A106" s="557"/>
      <c r="B106" s="557"/>
      <c r="C106" s="557"/>
      <c r="D106" s="557"/>
      <c r="E106" s="557"/>
      <c r="F106" s="557"/>
      <c r="G106" s="557"/>
      <c r="H106" s="557"/>
    </row>
    <row r="107" spans="1:8">
      <c r="A107" s="557"/>
      <c r="B107" s="557"/>
      <c r="C107" s="557"/>
      <c r="D107" s="557"/>
      <c r="E107" s="557"/>
      <c r="F107" s="557"/>
      <c r="G107" s="557"/>
      <c r="H107" s="557"/>
    </row>
    <row r="108" spans="1:8">
      <c r="A108" s="557"/>
      <c r="B108" s="557"/>
      <c r="C108" s="557"/>
      <c r="D108" s="557"/>
      <c r="E108" s="557"/>
      <c r="F108" s="557"/>
      <c r="G108" s="557"/>
      <c r="H108" s="557"/>
    </row>
    <row r="109" spans="1:8">
      <c r="A109" s="557"/>
      <c r="B109" s="557"/>
      <c r="C109" s="557"/>
      <c r="D109" s="557"/>
      <c r="E109" s="557"/>
      <c r="F109" s="557"/>
      <c r="G109" s="557"/>
      <c r="H109" s="557"/>
    </row>
    <row r="110" spans="1:8">
      <c r="A110" s="557"/>
      <c r="B110" s="557"/>
      <c r="C110" s="557"/>
      <c r="D110" s="557"/>
      <c r="E110" s="557"/>
      <c r="F110" s="557"/>
      <c r="G110" s="557"/>
      <c r="H110" s="557"/>
    </row>
    <row r="111" spans="1:8">
      <c r="A111" s="557"/>
      <c r="B111" s="557"/>
      <c r="C111" s="557"/>
      <c r="D111" s="557"/>
      <c r="E111" s="557"/>
      <c r="F111" s="557"/>
      <c r="G111" s="557"/>
      <c r="H111" s="557"/>
    </row>
    <row r="112" spans="1:8">
      <c r="A112" s="557"/>
      <c r="B112" s="557"/>
      <c r="C112" s="557"/>
      <c r="D112" s="557"/>
      <c r="E112" s="557"/>
      <c r="F112" s="557"/>
      <c r="G112" s="557"/>
      <c r="H112" s="557"/>
    </row>
    <row r="113" spans="1:8">
      <c r="A113" s="557"/>
      <c r="B113" s="557"/>
      <c r="C113" s="557"/>
      <c r="D113" s="557"/>
      <c r="E113" s="557"/>
      <c r="F113" s="557"/>
      <c r="G113" s="557"/>
      <c r="H113" s="557"/>
    </row>
    <row r="114" spans="1:8">
      <c r="A114" s="557"/>
      <c r="B114" s="557"/>
      <c r="C114" s="557"/>
      <c r="D114" s="557"/>
      <c r="E114" s="557"/>
      <c r="F114" s="557"/>
      <c r="G114" s="557"/>
      <c r="H114" s="557"/>
    </row>
    <row r="115" spans="1:8">
      <c r="A115" s="557"/>
      <c r="B115" s="557"/>
      <c r="C115" s="557"/>
      <c r="D115" s="557"/>
      <c r="E115" s="557"/>
      <c r="F115" s="557"/>
      <c r="G115" s="557"/>
      <c r="H115" s="557"/>
    </row>
    <row r="116" spans="1:8">
      <c r="A116" s="557"/>
      <c r="B116" s="557"/>
      <c r="C116" s="557"/>
      <c r="D116" s="557"/>
      <c r="E116" s="557"/>
      <c r="F116" s="557"/>
      <c r="G116" s="557"/>
      <c r="H116" s="557"/>
    </row>
    <row r="117" spans="1:8">
      <c r="A117" s="557"/>
      <c r="B117" s="557"/>
      <c r="C117" s="557"/>
      <c r="D117" s="557"/>
      <c r="E117" s="557"/>
      <c r="F117" s="557"/>
      <c r="G117" s="557"/>
      <c r="H117" s="557"/>
    </row>
    <row r="118" spans="1:8">
      <c r="A118" s="557"/>
      <c r="B118" s="557"/>
      <c r="C118" s="557"/>
      <c r="D118" s="557"/>
      <c r="E118" s="557"/>
      <c r="F118" s="557"/>
      <c r="G118" s="557"/>
      <c r="H118" s="557"/>
    </row>
    <row r="119" spans="1:8">
      <c r="A119" s="557"/>
      <c r="B119" s="557"/>
      <c r="C119" s="557"/>
      <c r="D119" s="557"/>
      <c r="E119" s="557"/>
      <c r="F119" s="557"/>
      <c r="G119" s="557"/>
      <c r="H119" s="557"/>
    </row>
    <row r="120" spans="1:8">
      <c r="A120" s="557"/>
      <c r="B120" s="557"/>
      <c r="C120" s="557"/>
      <c r="D120" s="557"/>
      <c r="E120" s="557"/>
      <c r="F120" s="557"/>
      <c r="G120" s="557"/>
      <c r="H120" s="557"/>
    </row>
    <row r="121" spans="1:8">
      <c r="A121" s="557"/>
      <c r="B121" s="557"/>
      <c r="C121" s="557"/>
      <c r="D121" s="557"/>
      <c r="E121" s="557"/>
      <c r="F121" s="557"/>
      <c r="G121" s="557"/>
      <c r="H121" s="557"/>
    </row>
    <row r="122" spans="1:8">
      <c r="A122" s="557"/>
      <c r="B122" s="557"/>
      <c r="C122" s="557"/>
      <c r="D122" s="557"/>
      <c r="E122" s="557"/>
      <c r="F122" s="557"/>
      <c r="G122" s="557"/>
      <c r="H122" s="557"/>
    </row>
    <row r="123" spans="1:8">
      <c r="A123" s="557"/>
      <c r="B123" s="557"/>
      <c r="C123" s="557"/>
      <c r="D123" s="557"/>
      <c r="E123" s="557"/>
      <c r="F123" s="557"/>
      <c r="G123" s="557"/>
      <c r="H123" s="557"/>
    </row>
    <row r="124" spans="1:8">
      <c r="A124" s="557"/>
      <c r="B124" s="557"/>
      <c r="C124" s="557"/>
      <c r="D124" s="557"/>
      <c r="E124" s="557"/>
      <c r="F124" s="557"/>
      <c r="G124" s="557"/>
      <c r="H124" s="557"/>
    </row>
    <row r="125" spans="1:8">
      <c r="A125" s="557"/>
      <c r="B125" s="557"/>
      <c r="C125" s="557"/>
      <c r="D125" s="557"/>
      <c r="E125" s="557"/>
      <c r="F125" s="557"/>
      <c r="G125" s="557"/>
      <c r="H125" s="557"/>
    </row>
    <row r="126" spans="1:8">
      <c r="A126" s="557"/>
      <c r="B126" s="557"/>
      <c r="C126" s="557"/>
      <c r="D126" s="557"/>
      <c r="E126" s="557"/>
      <c r="F126" s="557"/>
      <c r="G126" s="557"/>
      <c r="H126" s="557"/>
    </row>
    <row r="127" spans="1:8">
      <c r="A127" s="557"/>
      <c r="B127" s="557"/>
      <c r="C127" s="557"/>
      <c r="D127" s="557"/>
      <c r="E127" s="557"/>
      <c r="F127" s="557"/>
      <c r="G127" s="557"/>
      <c r="H127" s="557"/>
    </row>
    <row r="128" spans="1:8">
      <c r="A128" s="557"/>
      <c r="B128" s="557"/>
      <c r="C128" s="557"/>
      <c r="D128" s="557"/>
      <c r="E128" s="557"/>
      <c r="F128" s="557"/>
      <c r="G128" s="557"/>
      <c r="H128" s="557"/>
    </row>
    <row r="129" spans="1:8">
      <c r="A129" s="557"/>
      <c r="B129" s="557"/>
      <c r="C129" s="557"/>
      <c r="D129" s="557"/>
      <c r="E129" s="557"/>
      <c r="F129" s="557"/>
      <c r="G129" s="557"/>
      <c r="H129" s="557"/>
    </row>
    <row r="130" spans="1:8">
      <c r="A130" s="557"/>
      <c r="B130" s="557"/>
      <c r="C130" s="557"/>
      <c r="D130" s="557"/>
      <c r="E130" s="557"/>
      <c r="F130" s="557"/>
      <c r="G130" s="557"/>
      <c r="H130" s="557"/>
    </row>
    <row r="131" spans="1:8">
      <c r="A131" s="557"/>
      <c r="B131" s="557"/>
      <c r="C131" s="557"/>
      <c r="D131" s="557"/>
      <c r="E131" s="557"/>
      <c r="F131" s="557"/>
      <c r="G131" s="557"/>
      <c r="H131" s="557"/>
    </row>
    <row r="132" spans="1:8">
      <c r="A132" s="557"/>
      <c r="B132" s="557"/>
      <c r="C132" s="557"/>
      <c r="D132" s="557"/>
      <c r="E132" s="557"/>
      <c r="F132" s="557"/>
      <c r="G132" s="557"/>
      <c r="H132" s="557"/>
    </row>
    <row r="133" spans="1:8">
      <c r="A133" s="557"/>
      <c r="B133" s="557"/>
      <c r="C133" s="557"/>
      <c r="D133" s="557"/>
      <c r="E133" s="557"/>
      <c r="F133" s="557"/>
      <c r="G133" s="557"/>
      <c r="H133" s="557"/>
    </row>
    <row r="134" spans="1:8">
      <c r="A134" s="557"/>
      <c r="B134" s="557"/>
      <c r="C134" s="557"/>
      <c r="D134" s="557"/>
      <c r="E134" s="557"/>
      <c r="F134" s="557"/>
      <c r="G134" s="557"/>
      <c r="H134" s="557"/>
    </row>
    <row r="135" spans="1:8">
      <c r="A135" s="557"/>
      <c r="B135" s="557"/>
      <c r="C135" s="557"/>
      <c r="D135" s="557"/>
      <c r="E135" s="557"/>
      <c r="F135" s="557"/>
      <c r="G135" s="557"/>
      <c r="H135" s="557"/>
    </row>
    <row r="136" spans="1:8">
      <c r="A136" s="557"/>
      <c r="B136" s="557"/>
      <c r="C136" s="557"/>
      <c r="D136" s="557"/>
      <c r="E136" s="557"/>
      <c r="F136" s="557"/>
      <c r="G136" s="557"/>
      <c r="H136" s="557"/>
    </row>
    <row r="137" spans="1:8">
      <c r="A137" s="557"/>
      <c r="B137" s="557"/>
      <c r="C137" s="557"/>
      <c r="D137" s="557"/>
      <c r="E137" s="557"/>
      <c r="F137" s="557"/>
      <c r="G137" s="557"/>
      <c r="H137" s="557"/>
    </row>
    <row r="138" spans="1:8">
      <c r="A138" s="557"/>
      <c r="B138" s="557"/>
      <c r="C138" s="557"/>
      <c r="D138" s="557"/>
      <c r="E138" s="557"/>
      <c r="F138" s="557"/>
      <c r="G138" s="557"/>
      <c r="H138" s="557"/>
    </row>
    <row r="139" spans="1:8">
      <c r="A139" s="557"/>
      <c r="B139" s="557"/>
      <c r="C139" s="557"/>
      <c r="D139" s="557"/>
      <c r="E139" s="557"/>
      <c r="F139" s="557"/>
      <c r="G139" s="557"/>
      <c r="H139" s="557"/>
    </row>
    <row r="140" spans="1:8">
      <c r="A140" s="557"/>
      <c r="B140" s="557"/>
      <c r="C140" s="557"/>
      <c r="D140" s="557"/>
      <c r="E140" s="557"/>
      <c r="F140" s="557"/>
      <c r="G140" s="557"/>
      <c r="H140" s="557"/>
    </row>
    <row r="141" spans="1:8">
      <c r="A141" s="557"/>
      <c r="B141" s="557"/>
      <c r="C141" s="557"/>
      <c r="D141" s="557"/>
      <c r="E141" s="557"/>
      <c r="F141" s="557"/>
      <c r="G141" s="557"/>
      <c r="H141" s="557"/>
    </row>
    <row r="142" spans="1:8">
      <c r="A142" s="557"/>
      <c r="B142" s="557"/>
      <c r="C142" s="557"/>
      <c r="D142" s="557"/>
      <c r="E142" s="557"/>
      <c r="F142" s="557"/>
      <c r="G142" s="557"/>
      <c r="H142" s="557"/>
    </row>
    <row r="143" spans="1:8">
      <c r="A143" s="557"/>
      <c r="B143" s="557"/>
      <c r="C143" s="557"/>
      <c r="D143" s="557"/>
      <c r="E143" s="557"/>
      <c r="F143" s="557"/>
      <c r="G143" s="557"/>
      <c r="H143" s="557"/>
    </row>
    <row r="144" spans="1:8">
      <c r="A144" s="557"/>
      <c r="B144" s="557"/>
      <c r="C144" s="557"/>
      <c r="D144" s="557"/>
      <c r="E144" s="557"/>
      <c r="F144" s="557"/>
      <c r="G144" s="557"/>
      <c r="H144" s="557"/>
    </row>
    <row r="145" spans="1:8">
      <c r="A145" s="557"/>
      <c r="B145" s="557"/>
      <c r="C145" s="557"/>
      <c r="D145" s="557"/>
      <c r="E145" s="557"/>
      <c r="F145" s="557"/>
      <c r="G145" s="557"/>
      <c r="H145" s="557"/>
    </row>
    <row r="146" spans="1:8">
      <c r="A146" s="557"/>
      <c r="B146" s="557"/>
      <c r="C146" s="557"/>
      <c r="D146" s="557"/>
      <c r="E146" s="557"/>
      <c r="F146" s="557"/>
      <c r="G146" s="557"/>
      <c r="H146" s="557"/>
    </row>
    <row r="147" spans="1:8">
      <c r="A147" s="557"/>
      <c r="B147" s="557"/>
      <c r="C147" s="557"/>
      <c r="D147" s="557"/>
      <c r="E147" s="557"/>
      <c r="F147" s="557"/>
      <c r="G147" s="557"/>
      <c r="H147" s="557"/>
    </row>
    <row r="148" spans="1:8">
      <c r="A148" s="557"/>
      <c r="B148" s="557"/>
      <c r="C148" s="557"/>
      <c r="D148" s="557"/>
      <c r="E148" s="557"/>
      <c r="F148" s="557"/>
      <c r="G148" s="557"/>
      <c r="H148" s="557"/>
    </row>
    <row r="149" spans="1:8">
      <c r="A149" s="557"/>
      <c r="B149" s="557"/>
      <c r="C149" s="557"/>
      <c r="D149" s="557"/>
      <c r="E149" s="557"/>
      <c r="F149" s="557"/>
      <c r="G149" s="557"/>
      <c r="H149" s="557"/>
    </row>
    <row r="150" spans="1:8">
      <c r="A150" s="557"/>
      <c r="B150" s="557"/>
      <c r="C150" s="557"/>
      <c r="D150" s="557"/>
      <c r="E150" s="557"/>
      <c r="F150" s="557"/>
      <c r="G150" s="557"/>
      <c r="H150" s="557"/>
    </row>
    <row r="151" spans="1:8">
      <c r="A151" s="557"/>
      <c r="B151" s="557"/>
      <c r="C151" s="557"/>
      <c r="D151" s="557"/>
      <c r="E151" s="557"/>
      <c r="F151" s="557"/>
      <c r="G151" s="557"/>
      <c r="H151" s="557"/>
    </row>
    <row r="152" spans="1:8">
      <c r="A152" s="557"/>
      <c r="B152" s="557"/>
      <c r="C152" s="557"/>
      <c r="D152" s="557"/>
      <c r="E152" s="557"/>
      <c r="F152" s="557"/>
      <c r="G152" s="557"/>
      <c r="H152" s="557"/>
    </row>
    <row r="153" spans="1:8">
      <c r="A153" s="557"/>
      <c r="B153" s="557"/>
      <c r="C153" s="557"/>
      <c r="D153" s="557"/>
      <c r="E153" s="557"/>
      <c r="F153" s="557"/>
      <c r="G153" s="557"/>
      <c r="H153" s="557"/>
    </row>
    <row r="154" spans="1:8">
      <c r="A154" s="557"/>
      <c r="B154" s="557"/>
      <c r="C154" s="557"/>
      <c r="D154" s="557"/>
      <c r="E154" s="557"/>
      <c r="F154" s="557"/>
      <c r="G154" s="557"/>
      <c r="H154" s="557"/>
    </row>
    <row r="155" spans="1:8">
      <c r="A155" s="557"/>
      <c r="B155" s="557"/>
      <c r="C155" s="557"/>
      <c r="D155" s="557"/>
      <c r="E155" s="557"/>
      <c r="F155" s="557"/>
      <c r="G155" s="557"/>
      <c r="H155" s="557"/>
    </row>
    <row r="156" spans="1:8">
      <c r="A156" s="557"/>
      <c r="B156" s="557"/>
      <c r="C156" s="557"/>
      <c r="D156" s="557"/>
      <c r="E156" s="557"/>
      <c r="F156" s="557"/>
      <c r="G156" s="557"/>
      <c r="H156" s="557"/>
    </row>
    <row r="157" spans="1:8">
      <c r="A157" s="557"/>
      <c r="B157" s="557"/>
      <c r="C157" s="557"/>
      <c r="D157" s="557"/>
      <c r="E157" s="557"/>
      <c r="F157" s="557"/>
      <c r="G157" s="557"/>
      <c r="H157" s="557"/>
    </row>
    <row r="158" spans="1:8">
      <c r="A158" s="557"/>
      <c r="B158" s="557"/>
      <c r="C158" s="557"/>
      <c r="D158" s="557"/>
      <c r="E158" s="557"/>
      <c r="F158" s="557"/>
      <c r="G158" s="557"/>
      <c r="H158" s="557"/>
    </row>
    <row r="159" spans="1:8">
      <c r="A159" s="557"/>
      <c r="B159" s="557"/>
      <c r="C159" s="557"/>
      <c r="D159" s="557"/>
      <c r="E159" s="557"/>
      <c r="F159" s="557"/>
      <c r="G159" s="557"/>
      <c r="H159" s="557"/>
    </row>
    <row r="160" spans="1:8">
      <c r="A160" s="557"/>
      <c r="B160" s="557"/>
      <c r="C160" s="557"/>
      <c r="D160" s="557"/>
      <c r="E160" s="557"/>
      <c r="F160" s="557"/>
      <c r="G160" s="557"/>
      <c r="H160" s="557"/>
    </row>
    <row r="161" spans="1:8">
      <c r="A161" s="557"/>
      <c r="B161" s="557"/>
      <c r="C161" s="557"/>
      <c r="D161" s="557"/>
      <c r="E161" s="557"/>
      <c r="F161" s="557"/>
      <c r="G161" s="557"/>
      <c r="H161" s="557"/>
    </row>
    <row r="162" spans="1:8">
      <c r="A162" s="557"/>
      <c r="B162" s="557"/>
      <c r="C162" s="557"/>
      <c r="D162" s="557"/>
      <c r="E162" s="557"/>
      <c r="F162" s="557"/>
      <c r="G162" s="557"/>
      <c r="H162" s="557"/>
    </row>
    <row r="163" spans="1:8">
      <c r="A163" s="557"/>
      <c r="B163" s="557"/>
      <c r="C163" s="557"/>
      <c r="D163" s="557"/>
      <c r="E163" s="557"/>
      <c r="F163" s="557"/>
      <c r="G163" s="557"/>
      <c r="H163" s="557"/>
    </row>
    <row r="164" spans="1:8">
      <c r="A164" s="557"/>
      <c r="B164" s="557"/>
      <c r="C164" s="557"/>
      <c r="D164" s="557"/>
      <c r="E164" s="557"/>
      <c r="F164" s="557"/>
      <c r="G164" s="557"/>
      <c r="H164" s="557"/>
    </row>
    <row r="165" spans="1:8">
      <c r="A165" s="557"/>
      <c r="B165" s="557"/>
      <c r="C165" s="557"/>
      <c r="D165" s="557"/>
      <c r="E165" s="557"/>
      <c r="F165" s="557"/>
      <c r="G165" s="557"/>
      <c r="H165" s="557"/>
    </row>
    <row r="166" spans="1:8">
      <c r="A166" s="557"/>
      <c r="B166" s="557"/>
      <c r="C166" s="557"/>
      <c r="D166" s="557"/>
      <c r="E166" s="557"/>
      <c r="F166" s="557"/>
      <c r="G166" s="557"/>
      <c r="H166" s="557"/>
    </row>
    <row r="167" spans="1:8">
      <c r="A167" s="557"/>
      <c r="B167" s="557"/>
      <c r="C167" s="557"/>
      <c r="D167" s="557"/>
      <c r="E167" s="557"/>
      <c r="F167" s="557"/>
      <c r="G167" s="557"/>
      <c r="H167" s="557"/>
    </row>
    <row r="168" spans="1:8">
      <c r="A168" s="557"/>
      <c r="B168" s="557"/>
      <c r="C168" s="557"/>
      <c r="D168" s="557"/>
      <c r="E168" s="557"/>
      <c r="F168" s="557"/>
      <c r="G168" s="557"/>
      <c r="H168" s="557"/>
    </row>
    <row r="169" spans="1:8">
      <c r="A169" s="557"/>
      <c r="B169" s="557"/>
      <c r="C169" s="557"/>
      <c r="D169" s="557"/>
      <c r="E169" s="557"/>
      <c r="F169" s="557"/>
      <c r="G169" s="557"/>
      <c r="H169" s="557"/>
    </row>
    <row r="170" spans="1:8">
      <c r="A170" s="557"/>
      <c r="B170" s="557"/>
      <c r="C170" s="557"/>
      <c r="D170" s="557"/>
      <c r="E170" s="557"/>
      <c r="F170" s="557"/>
      <c r="G170" s="557"/>
      <c r="H170" s="557"/>
    </row>
    <row r="171" spans="1:8">
      <c r="A171" s="557"/>
      <c r="B171" s="557"/>
      <c r="C171" s="557"/>
      <c r="D171" s="557"/>
      <c r="E171" s="557"/>
      <c r="F171" s="557"/>
      <c r="G171" s="557"/>
      <c r="H171" s="557"/>
    </row>
    <row r="172" spans="1:8">
      <c r="A172" s="557"/>
      <c r="B172" s="557"/>
      <c r="C172" s="557"/>
      <c r="D172" s="557"/>
      <c r="E172" s="557"/>
      <c r="F172" s="557"/>
      <c r="G172" s="557"/>
      <c r="H172" s="557"/>
    </row>
    <row r="173" spans="1:8">
      <c r="A173" s="557"/>
      <c r="B173" s="557"/>
      <c r="C173" s="557"/>
      <c r="D173" s="557"/>
      <c r="E173" s="557"/>
      <c r="F173" s="557"/>
      <c r="G173" s="557"/>
      <c r="H173" s="557"/>
    </row>
    <row r="174" spans="1:8">
      <c r="A174" s="557"/>
      <c r="B174" s="557"/>
      <c r="C174" s="557"/>
      <c r="D174" s="557"/>
      <c r="E174" s="557"/>
      <c r="F174" s="557"/>
      <c r="G174" s="557"/>
      <c r="H174" s="557"/>
    </row>
    <row r="175" spans="1:8">
      <c r="A175" s="557"/>
      <c r="B175" s="557"/>
      <c r="C175" s="557"/>
      <c r="D175" s="557"/>
      <c r="E175" s="557"/>
      <c r="F175" s="557"/>
      <c r="G175" s="557"/>
      <c r="H175" s="557"/>
    </row>
  </sheetData>
  <sheetProtection password="C693" sheet="1" selectLockedCells="1" selectUnlockedCells="1"/>
  <mergeCells count="25"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/>
  <dimension ref="A1:IV10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123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4881048</v>
      </c>
      <c r="F8" s="535">
        <v>0</v>
      </c>
      <c r="G8" s="511">
        <v>7429929</v>
      </c>
      <c r="H8" s="511">
        <v>236084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1117539</v>
      </c>
      <c r="F9" s="535">
        <v>0</v>
      </c>
      <c r="G9" s="511">
        <v>1747358</v>
      </c>
      <c r="H9" s="511">
        <v>13823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57320</v>
      </c>
      <c r="F10" s="535">
        <v>0</v>
      </c>
      <c r="G10" s="511">
        <v>446152</v>
      </c>
      <c r="H10" s="511">
        <v>10428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1301109</v>
      </c>
      <c r="F11" s="535">
        <v>0</v>
      </c>
      <c r="G11" s="511">
        <v>2518978</v>
      </c>
      <c r="H11" s="511">
        <v>55319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s="557" customFormat="1" ht="16.5" customHeight="1">
      <c r="A15" s="531"/>
      <c r="B15" s="952" t="s">
        <v>18</v>
      </c>
      <c r="C15" s="952"/>
      <c r="D15" s="534" t="s">
        <v>13</v>
      </c>
      <c r="E15" s="511">
        <v>51921</v>
      </c>
      <c r="F15" s="539">
        <v>0</v>
      </c>
      <c r="G15" s="511">
        <v>37667</v>
      </c>
      <c r="H15" s="511">
        <v>952</v>
      </c>
    </row>
    <row r="16" spans="1:8" s="557" customFormat="1" ht="16.5" customHeight="1">
      <c r="A16" s="531"/>
      <c r="B16" s="952" t="s">
        <v>19</v>
      </c>
      <c r="C16" s="952"/>
      <c r="D16" s="534" t="s">
        <v>13</v>
      </c>
      <c r="E16" s="511">
        <v>71977</v>
      </c>
      <c r="F16" s="539">
        <v>0</v>
      </c>
      <c r="G16" s="511">
        <v>87505</v>
      </c>
      <c r="H16" s="511">
        <v>846</v>
      </c>
    </row>
    <row r="17" spans="1:256" s="557" customFormat="1" ht="16.5" customHeight="1">
      <c r="A17" s="531"/>
      <c r="B17" s="952" t="s">
        <v>20</v>
      </c>
      <c r="C17" s="952"/>
      <c r="D17" s="534" t="s">
        <v>13</v>
      </c>
      <c r="E17" s="511">
        <v>53333</v>
      </c>
      <c r="F17" s="539">
        <v>0</v>
      </c>
      <c r="G17" s="511">
        <v>63862</v>
      </c>
      <c r="H17" s="511">
        <v>677</v>
      </c>
    </row>
    <row r="18" spans="1:256" s="557" customFormat="1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256" s="557" customFormat="1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256" s="557" customFormat="1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256" s="557" customFormat="1" ht="15.75">
      <c r="A21" s="544" t="s">
        <v>50</v>
      </c>
      <c r="B21" s="545"/>
      <c r="C21" s="546"/>
      <c r="D21" s="547"/>
      <c r="E21" s="548">
        <v>7534247</v>
      </c>
      <c r="F21" s="548"/>
      <c r="G21" s="548">
        <v>12331451</v>
      </c>
      <c r="H21" s="549">
        <v>318129</v>
      </c>
    </row>
    <row r="22" spans="1:256" s="557" customFormat="1" ht="15.75">
      <c r="A22" s="550"/>
      <c r="B22" s="551"/>
      <c r="C22" s="552"/>
      <c r="D22" s="553"/>
      <c r="E22" s="554"/>
      <c r="F22" s="555"/>
      <c r="G22" s="554"/>
      <c r="H22" s="556">
        <v>20183827</v>
      </c>
    </row>
    <row r="23" spans="1:256" s="557" customFormat="1"/>
    <row r="24" spans="1:256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  <c r="IS24" s="559"/>
      <c r="IT24" s="559"/>
      <c r="IU24" s="559"/>
      <c r="IV24" s="559"/>
    </row>
    <row r="25" spans="1:256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  <c r="IS25" s="559"/>
      <c r="IT25" s="559"/>
      <c r="IU25" s="559"/>
      <c r="IV25" s="559"/>
    </row>
    <row r="26" spans="1:256" s="557" customFormat="1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256" s="557" customFormat="1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256" s="557" customFormat="1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256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4250688</v>
      </c>
      <c r="F29" s="511">
        <v>0</v>
      </c>
      <c r="G29" s="511">
        <v>5187897</v>
      </c>
      <c r="H29" s="511">
        <v>65098</v>
      </c>
    </row>
    <row r="30" spans="1:256" s="557" customFormat="1" ht="39">
      <c r="A30" s="531"/>
      <c r="B30" s="536"/>
      <c r="C30" s="533" t="s">
        <v>112</v>
      </c>
      <c r="D30" s="534" t="s">
        <v>13</v>
      </c>
      <c r="E30" s="511">
        <v>124180</v>
      </c>
      <c r="F30" s="535">
        <v>0</v>
      </c>
      <c r="G30" s="511">
        <v>1651949</v>
      </c>
      <c r="H30" s="511">
        <v>13808</v>
      </c>
    </row>
    <row r="31" spans="1:256" s="557" customFormat="1" ht="39">
      <c r="A31" s="531"/>
      <c r="B31" s="536"/>
      <c r="C31" s="533" t="s">
        <v>113</v>
      </c>
      <c r="D31" s="534" t="s">
        <v>13</v>
      </c>
      <c r="E31" s="511">
        <v>0</v>
      </c>
      <c r="F31" s="535">
        <v>0</v>
      </c>
      <c r="G31" s="511">
        <v>306403</v>
      </c>
      <c r="H31" s="511">
        <v>0</v>
      </c>
    </row>
    <row r="32" spans="1:256" s="557" customFormat="1" ht="39">
      <c r="A32" s="531"/>
      <c r="B32" s="536"/>
      <c r="C32" s="533" t="s">
        <v>114</v>
      </c>
      <c r="D32" s="534" t="s">
        <v>13</v>
      </c>
      <c r="E32" s="511">
        <v>920392</v>
      </c>
      <c r="F32" s="535">
        <v>0</v>
      </c>
      <c r="G32" s="511">
        <v>1906367</v>
      </c>
      <c r="H32" s="511">
        <v>26506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s="557" customFormat="1" ht="16.5" customHeight="1">
      <c r="A36" s="531"/>
      <c r="B36" s="952" t="s">
        <v>18</v>
      </c>
      <c r="C36" s="952"/>
      <c r="D36" s="534" t="s">
        <v>13</v>
      </c>
      <c r="E36" s="511">
        <v>51921</v>
      </c>
      <c r="F36" s="511">
        <v>0</v>
      </c>
      <c r="G36" s="511">
        <v>37667</v>
      </c>
      <c r="H36" s="511">
        <v>952</v>
      </c>
    </row>
    <row r="37" spans="1:8" s="557" customFormat="1" ht="16.5" customHeight="1">
      <c r="A37" s="531"/>
      <c r="B37" s="952" t="s">
        <v>19</v>
      </c>
      <c r="C37" s="952"/>
      <c r="D37" s="534" t="s">
        <v>13</v>
      </c>
      <c r="E37" s="511">
        <v>71977</v>
      </c>
      <c r="F37" s="511">
        <v>0</v>
      </c>
      <c r="G37" s="511">
        <v>87505</v>
      </c>
      <c r="H37" s="511">
        <v>846</v>
      </c>
    </row>
    <row r="38" spans="1:8" s="557" customFormat="1" ht="16.5" customHeight="1">
      <c r="A38" s="531"/>
      <c r="B38" s="952" t="s">
        <v>20</v>
      </c>
      <c r="C38" s="952"/>
      <c r="D38" s="534" t="s">
        <v>13</v>
      </c>
      <c r="E38" s="511">
        <v>53333</v>
      </c>
      <c r="F38" s="511">
        <v>0</v>
      </c>
      <c r="G38" s="511">
        <v>63862</v>
      </c>
      <c r="H38" s="511">
        <v>677</v>
      </c>
    </row>
    <row r="39" spans="1:8" s="557" customFormat="1" ht="15.75">
      <c r="A39" s="560"/>
      <c r="B39" s="953"/>
      <c r="C39" s="953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5472491</v>
      </c>
      <c r="F40" s="564">
        <v>0</v>
      </c>
      <c r="G40" s="563">
        <v>9241650</v>
      </c>
      <c r="H40" s="563">
        <v>107887</v>
      </c>
    </row>
    <row r="41" spans="1:8" s="557" customFormat="1">
      <c r="A41" s="565"/>
      <c r="B41" s="566"/>
      <c r="C41" s="566"/>
      <c r="D41" s="567"/>
      <c r="H41" s="568">
        <v>14822028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118</v>
      </c>
      <c r="D46" s="615" t="s">
        <v>13</v>
      </c>
      <c r="E46" s="616"/>
      <c r="F46" s="617"/>
      <c r="G46" s="616">
        <v>284378</v>
      </c>
      <c r="H46" s="616">
        <v>6184</v>
      </c>
    </row>
    <row r="47" spans="1:8" s="557" customFormat="1" ht="44.45" customHeight="1">
      <c r="A47" s="531"/>
      <c r="B47" s="536"/>
      <c r="C47" s="533" t="s">
        <v>117</v>
      </c>
      <c r="D47" s="615" t="s">
        <v>13</v>
      </c>
      <c r="E47" s="511">
        <v>384719</v>
      </c>
      <c r="F47" s="535"/>
      <c r="G47" s="511"/>
      <c r="H47" s="511"/>
    </row>
    <row r="48" spans="1:8" s="557" customFormat="1" ht="39">
      <c r="A48" s="531"/>
      <c r="B48" s="536"/>
      <c r="C48" s="533" t="s">
        <v>114</v>
      </c>
      <c r="D48" s="534" t="s">
        <v>13</v>
      </c>
      <c r="E48" s="511">
        <v>52981</v>
      </c>
      <c r="F48" s="535"/>
      <c r="G48" s="511">
        <v>4016</v>
      </c>
      <c r="H48" s="511">
        <v>15307</v>
      </c>
    </row>
    <row r="49" spans="1:256" s="557" customFormat="1"/>
    <row r="50" spans="1:256" s="557" customFormat="1">
      <c r="A50" s="573" t="s">
        <v>53</v>
      </c>
      <c r="B50" s="573"/>
      <c r="C50" s="573"/>
      <c r="D50" s="573"/>
      <c r="E50" s="573"/>
      <c r="F50" s="573"/>
      <c r="G50" s="573"/>
      <c r="H50" s="573"/>
      <c r="IS50" s="573"/>
      <c r="IT50" s="573"/>
      <c r="IU50" s="573"/>
      <c r="IV50" s="573"/>
    </row>
    <row r="51" spans="1:256" s="557" customFormat="1" ht="39">
      <c r="A51" s="612"/>
      <c r="B51" s="613"/>
      <c r="C51" s="614" t="s">
        <v>118</v>
      </c>
      <c r="D51" s="615" t="s">
        <v>13</v>
      </c>
      <c r="E51" s="616">
        <v>0</v>
      </c>
      <c r="F51" s="617">
        <v>0</v>
      </c>
      <c r="G51" s="616">
        <v>9905</v>
      </c>
      <c r="H51" s="616">
        <v>23441</v>
      </c>
      <c r="IS51" s="573"/>
      <c r="IT51" s="573"/>
      <c r="IU51" s="573"/>
      <c r="IV51" s="573"/>
    </row>
    <row r="52" spans="1:256" s="557" customFormat="1" ht="39">
      <c r="A52" s="612"/>
      <c r="B52" s="613"/>
      <c r="C52" s="533" t="s">
        <v>124</v>
      </c>
      <c r="D52" s="615" t="s">
        <v>13</v>
      </c>
      <c r="E52" s="616">
        <v>0</v>
      </c>
      <c r="F52" s="617">
        <v>0</v>
      </c>
      <c r="G52" s="616">
        <v>139749</v>
      </c>
      <c r="H52" s="616">
        <v>10428</v>
      </c>
    </row>
    <row r="53" spans="1:256" s="557" customFormat="1" ht="39">
      <c r="A53" s="531"/>
      <c r="B53" s="536"/>
      <c r="C53" s="533" t="s">
        <v>114</v>
      </c>
      <c r="D53" s="534" t="s">
        <v>13</v>
      </c>
      <c r="E53" s="511">
        <v>327736</v>
      </c>
      <c r="F53" s="535">
        <v>0</v>
      </c>
      <c r="G53" s="511">
        <v>449900</v>
      </c>
      <c r="H53" s="511">
        <v>10712</v>
      </c>
    </row>
    <row r="54" spans="1:256" s="557" customFormat="1"/>
    <row r="55" spans="1:256" s="557" customFormat="1">
      <c r="A55" s="573" t="s">
        <v>54</v>
      </c>
      <c r="B55" s="573"/>
      <c r="C55" s="573"/>
      <c r="D55" s="573"/>
      <c r="E55" s="573"/>
      <c r="F55" s="573"/>
      <c r="G55" s="573"/>
      <c r="H55" s="573"/>
      <c r="IS55" s="573"/>
      <c r="IT55" s="573"/>
      <c r="IU55" s="573"/>
      <c r="IV55" s="573"/>
    </row>
    <row r="56" spans="1:256" s="557" customFormat="1" ht="39">
      <c r="A56" s="612"/>
      <c r="B56" s="613"/>
      <c r="C56" s="614" t="s">
        <v>118</v>
      </c>
      <c r="D56" s="615" t="s">
        <v>13</v>
      </c>
      <c r="E56" s="616"/>
      <c r="F56" s="617"/>
      <c r="G56" s="616">
        <v>145507</v>
      </c>
      <c r="H56" s="616">
        <v>28389</v>
      </c>
    </row>
    <row r="57" spans="1:256" s="557" customFormat="1" ht="39">
      <c r="A57" s="531"/>
      <c r="B57" s="536"/>
      <c r="C57" s="533" t="s">
        <v>117</v>
      </c>
      <c r="D57" s="534" t="s">
        <v>13</v>
      </c>
      <c r="E57" s="511"/>
      <c r="F57" s="535"/>
      <c r="G57" s="511">
        <v>36499</v>
      </c>
      <c r="H57" s="511">
        <v>15</v>
      </c>
    </row>
    <row r="58" spans="1:256" s="557" customFormat="1" ht="40.9" customHeight="1">
      <c r="A58" s="531"/>
      <c r="B58" s="536"/>
      <c r="C58" s="533" t="s">
        <v>114</v>
      </c>
      <c r="D58" s="534" t="s">
        <v>13</v>
      </c>
      <c r="E58" s="511"/>
      <c r="F58" s="511">
        <v>0</v>
      </c>
      <c r="G58" s="511">
        <v>146591</v>
      </c>
      <c r="H58" s="511"/>
    </row>
    <row r="59" spans="1:256" s="557" customFormat="1" ht="16.5" customHeight="1">
      <c r="A59" s="531"/>
      <c r="B59" s="952"/>
      <c r="C59" s="952"/>
      <c r="D59" s="534" t="s">
        <v>13</v>
      </c>
      <c r="E59" s="511"/>
      <c r="F59" s="511">
        <v>0</v>
      </c>
      <c r="G59" s="511">
        <v>0</v>
      </c>
      <c r="H59" s="511"/>
    </row>
    <row r="60" spans="1:256" s="557" customFormat="1" ht="16.5" customHeight="1">
      <c r="A60" s="531"/>
      <c r="B60" s="952"/>
      <c r="C60" s="952"/>
      <c r="D60" s="534" t="s">
        <v>13</v>
      </c>
      <c r="E60" s="511"/>
      <c r="F60" s="511">
        <v>0</v>
      </c>
      <c r="G60" s="511">
        <v>0</v>
      </c>
      <c r="H60" s="511"/>
    </row>
    <row r="61" spans="1:256" s="557" customFormat="1" ht="15.75">
      <c r="A61" s="574"/>
      <c r="B61" s="575"/>
      <c r="C61" s="576"/>
      <c r="D61" s="577"/>
      <c r="E61" s="578"/>
      <c r="F61" s="579"/>
      <c r="G61" s="578"/>
      <c r="H61" s="578"/>
    </row>
    <row r="62" spans="1:256" s="557" customFormat="1"/>
    <row r="63" spans="1:256" s="557" customFormat="1">
      <c r="A63" s="573" t="s">
        <v>55</v>
      </c>
      <c r="B63" s="573"/>
      <c r="C63" s="573"/>
      <c r="D63" s="573"/>
      <c r="E63" s="573"/>
      <c r="F63" s="573"/>
      <c r="G63" s="573"/>
      <c r="H63" s="573"/>
      <c r="IS63" s="573"/>
      <c r="IT63" s="573"/>
      <c r="IU63" s="573"/>
      <c r="IV63" s="573"/>
    </row>
    <row r="64" spans="1:256" s="557" customFormat="1"/>
    <row r="65" spans="1:256" s="557" customFormat="1" ht="39">
      <c r="A65" s="580"/>
      <c r="B65" s="581"/>
      <c r="C65" s="614" t="s">
        <v>118</v>
      </c>
      <c r="D65" s="583" t="s">
        <v>13</v>
      </c>
      <c r="E65" s="584">
        <v>0</v>
      </c>
      <c r="F65" s="585">
        <v>0</v>
      </c>
      <c r="G65" s="584">
        <v>191811</v>
      </c>
      <c r="H65" s="586">
        <v>549</v>
      </c>
    </row>
    <row r="66" spans="1:256" s="557" customFormat="1" ht="39">
      <c r="A66" s="587"/>
      <c r="B66" s="588"/>
      <c r="C66" s="589" t="s">
        <v>114</v>
      </c>
      <c r="D66" s="590" t="s">
        <v>13</v>
      </c>
      <c r="E66" s="591">
        <v>0</v>
      </c>
      <c r="F66" s="592">
        <v>0</v>
      </c>
      <c r="G66" s="591">
        <v>11154</v>
      </c>
      <c r="H66" s="593">
        <v>2794</v>
      </c>
    </row>
    <row r="67" spans="1:256" s="557" customFormat="1">
      <c r="A67" s="573" t="s">
        <v>56</v>
      </c>
      <c r="B67" s="573"/>
      <c r="C67" s="573"/>
      <c r="D67" s="573"/>
      <c r="E67" s="573"/>
      <c r="F67" s="573"/>
      <c r="G67" s="573"/>
      <c r="H67" s="573"/>
      <c r="IS67" s="573"/>
      <c r="IT67" s="573"/>
      <c r="IU67" s="573"/>
      <c r="IV67" s="573"/>
    </row>
    <row r="68" spans="1:256" s="557" customFormat="1" ht="63.75" customHeight="1">
      <c r="A68" s="612"/>
      <c r="B68" s="618"/>
      <c r="C68" s="614" t="s">
        <v>118</v>
      </c>
      <c r="D68" s="615" t="s">
        <v>13</v>
      </c>
      <c r="E68" s="616"/>
      <c r="F68" s="617"/>
      <c r="G68" s="616">
        <v>30014</v>
      </c>
      <c r="H68" s="616">
        <v>17128</v>
      </c>
    </row>
    <row r="69" spans="1:256" s="557" customFormat="1" ht="39">
      <c r="A69" s="531"/>
      <c r="B69" s="536"/>
      <c r="C69" s="533" t="s">
        <v>117</v>
      </c>
      <c r="D69" s="534" t="s">
        <v>13</v>
      </c>
      <c r="E69" s="511">
        <v>608640</v>
      </c>
      <c r="F69" s="535">
        <v>0</v>
      </c>
      <c r="G69" s="511">
        <v>11594</v>
      </c>
      <c r="H69" s="511"/>
    </row>
    <row r="70" spans="1:256" s="557" customFormat="1" ht="39">
      <c r="A70" s="531"/>
      <c r="B70" s="536"/>
      <c r="C70" s="533" t="s">
        <v>113</v>
      </c>
      <c r="D70" s="534" t="s">
        <v>13</v>
      </c>
      <c r="E70" s="511">
        <v>57320</v>
      </c>
      <c r="F70" s="535">
        <v>0</v>
      </c>
      <c r="G70" s="511"/>
      <c r="H70" s="511"/>
    </row>
    <row r="71" spans="1:256" s="557" customFormat="1" ht="39">
      <c r="A71" s="531"/>
      <c r="B71" s="536"/>
      <c r="C71" s="533" t="s">
        <v>114</v>
      </c>
      <c r="D71" s="534" t="s">
        <v>13</v>
      </c>
      <c r="E71" s="511">
        <v>0</v>
      </c>
      <c r="F71" s="535">
        <v>0</v>
      </c>
      <c r="G71" s="511">
        <v>950</v>
      </c>
      <c r="H71" s="511"/>
    </row>
    <row r="72" spans="1:256" s="557" customFormat="1"/>
    <row r="73" spans="1:256" s="557" customFormat="1">
      <c r="A73" s="573" t="s">
        <v>57</v>
      </c>
      <c r="B73" s="573"/>
      <c r="C73" s="573"/>
      <c r="D73" s="573"/>
      <c r="E73" s="573"/>
      <c r="F73" s="573"/>
      <c r="G73" s="573"/>
      <c r="H73" s="573"/>
      <c r="IS73" s="573"/>
      <c r="IT73" s="573"/>
      <c r="IU73" s="573"/>
      <c r="IV73" s="573"/>
    </row>
    <row r="74" spans="1:256" s="557" customFormat="1" ht="63.75" customHeight="1">
      <c r="A74" s="612"/>
      <c r="B74" s="618"/>
      <c r="C74" s="614" t="s">
        <v>118</v>
      </c>
      <c r="D74" s="615" t="s">
        <v>13</v>
      </c>
      <c r="E74" s="616">
        <v>630360</v>
      </c>
      <c r="F74" s="617">
        <v>0</v>
      </c>
      <c r="G74" s="616">
        <v>1140332</v>
      </c>
      <c r="H74" s="616">
        <v>87975</v>
      </c>
    </row>
    <row r="75" spans="1:256" s="557" customFormat="1" ht="39">
      <c r="A75" s="531"/>
      <c r="B75" s="536"/>
      <c r="C75" s="533" t="s">
        <v>117</v>
      </c>
      <c r="D75" s="534" t="s">
        <v>13</v>
      </c>
      <c r="E75" s="511"/>
      <c r="F75" s="535">
        <v>0</v>
      </c>
      <c r="G75" s="511"/>
      <c r="H75" s="511"/>
    </row>
    <row r="76" spans="1:256" s="557" customFormat="1" ht="39">
      <c r="A76" s="531"/>
      <c r="B76" s="536"/>
      <c r="C76" s="533" t="s">
        <v>113</v>
      </c>
      <c r="D76" s="534" t="s">
        <v>13</v>
      </c>
      <c r="E76" s="511">
        <v>0</v>
      </c>
      <c r="F76" s="535">
        <v>0</v>
      </c>
      <c r="G76" s="511"/>
      <c r="H76" s="511"/>
    </row>
    <row r="77" spans="1:256" s="557" customFormat="1" ht="39">
      <c r="A77" s="531"/>
      <c r="B77" s="536"/>
      <c r="C77" s="533" t="s">
        <v>114</v>
      </c>
      <c r="D77" s="534" t="s">
        <v>13</v>
      </c>
      <c r="E77" s="511">
        <v>0</v>
      </c>
      <c r="F77" s="535">
        <v>0</v>
      </c>
      <c r="G77" s="511"/>
      <c r="H77" s="511"/>
    </row>
    <row r="78" spans="1:256" s="557" customFormat="1" ht="39">
      <c r="A78" s="531"/>
      <c r="B78" s="536"/>
      <c r="C78" s="533" t="s">
        <v>115</v>
      </c>
      <c r="D78" s="534" t="s">
        <v>13</v>
      </c>
      <c r="E78" s="511">
        <v>0</v>
      </c>
      <c r="F78" s="535">
        <v>0</v>
      </c>
      <c r="G78" s="511"/>
      <c r="H78" s="511"/>
    </row>
    <row r="79" spans="1:256" s="557" customFormat="1">
      <c r="A79" s="573" t="s">
        <v>69</v>
      </c>
      <c r="B79" s="573"/>
      <c r="C79" s="573"/>
      <c r="D79" s="573"/>
      <c r="E79" s="573"/>
      <c r="F79" s="573"/>
      <c r="G79" s="573"/>
      <c r="H79" s="573"/>
    </row>
    <row r="80" spans="1:256" s="557" customFormat="1"/>
    <row r="81" spans="1:256" s="557" customFormat="1" ht="26.25">
      <c r="A81" s="594"/>
      <c r="B81" s="595"/>
      <c r="C81" s="606" t="s">
        <v>111</v>
      </c>
      <c r="D81" s="597" t="s">
        <v>13</v>
      </c>
      <c r="E81" s="598">
        <v>0</v>
      </c>
      <c r="F81" s="599">
        <v>0</v>
      </c>
      <c r="G81" s="598">
        <v>54440</v>
      </c>
      <c r="H81" s="600">
        <v>2660</v>
      </c>
    </row>
    <row r="82" spans="1:256" s="557" customFormat="1" ht="38.25">
      <c r="A82" s="601"/>
      <c r="B82" s="602"/>
      <c r="C82" s="589" t="s">
        <v>117</v>
      </c>
      <c r="D82" s="590" t="s">
        <v>13</v>
      </c>
      <c r="E82" s="591">
        <v>0</v>
      </c>
      <c r="F82" s="592">
        <v>0</v>
      </c>
      <c r="G82" s="592">
        <v>0</v>
      </c>
      <c r="H82" s="592">
        <v>0</v>
      </c>
    </row>
    <row r="83" spans="1:256" s="557" customFormat="1"/>
    <row r="84" spans="1:256" s="557" customFormat="1"/>
    <row r="85" spans="1:256" s="557" customFormat="1">
      <c r="A85" s="573" t="s">
        <v>70</v>
      </c>
      <c r="B85" s="573"/>
      <c r="C85" s="573"/>
      <c r="D85" s="573"/>
      <c r="E85" s="573"/>
      <c r="F85" s="573"/>
      <c r="G85" s="573"/>
      <c r="H85" s="573"/>
    </row>
    <row r="86" spans="1:256" s="557" customFormat="1"/>
    <row r="87" spans="1:256" s="557" customFormat="1" ht="25.5">
      <c r="A87" s="620"/>
      <c r="B87" s="621"/>
      <c r="C87" s="606" t="s">
        <v>111</v>
      </c>
      <c r="D87" s="607" t="s">
        <v>13</v>
      </c>
      <c r="E87" s="608">
        <v>0</v>
      </c>
      <c r="F87" s="609">
        <v>0</v>
      </c>
      <c r="G87" s="609">
        <v>180603</v>
      </c>
      <c r="H87" s="622"/>
    </row>
    <row r="88" spans="1:256" s="557" customFormat="1"/>
    <row r="89" spans="1:256" s="557" customFormat="1"/>
    <row r="90" spans="1:256" s="557" customFormat="1">
      <c r="A90" s="573" t="s">
        <v>77</v>
      </c>
      <c r="B90" s="573"/>
      <c r="C90" s="573"/>
      <c r="D90" s="573"/>
      <c r="E90" s="573"/>
      <c r="F90" s="573"/>
      <c r="G90" s="573"/>
      <c r="H90" s="573"/>
      <c r="IS90" s="573"/>
      <c r="IT90" s="573"/>
      <c r="IU90" s="573"/>
      <c r="IV90" s="573"/>
    </row>
    <row r="91" spans="1:256" s="557" customFormat="1"/>
    <row r="92" spans="1:256" s="557" customFormat="1" ht="26.25">
      <c r="A92" s="580"/>
      <c r="B92" s="581"/>
      <c r="C92" s="582" t="s">
        <v>111</v>
      </c>
      <c r="D92" s="583" t="s">
        <v>13</v>
      </c>
      <c r="E92" s="598">
        <v>0</v>
      </c>
      <c r="F92" s="599">
        <v>0</v>
      </c>
      <c r="G92" s="598">
        <v>14151</v>
      </c>
      <c r="H92" s="600">
        <v>4660</v>
      </c>
    </row>
    <row r="93" spans="1:256" s="557" customFormat="1" ht="38.25">
      <c r="A93" s="601"/>
      <c r="B93" s="602"/>
      <c r="C93" s="589" t="s">
        <v>117</v>
      </c>
      <c r="D93" s="590" t="s">
        <v>13</v>
      </c>
      <c r="E93" s="591">
        <v>0</v>
      </c>
      <c r="F93" s="592">
        <v>0</v>
      </c>
      <c r="G93" s="592"/>
      <c r="H93" s="603"/>
    </row>
    <row r="94" spans="1:256" s="557" customFormat="1"/>
    <row r="95" spans="1:256" s="557" customFormat="1">
      <c r="A95" s="573" t="s">
        <v>104</v>
      </c>
      <c r="B95" s="573"/>
      <c r="C95" s="573"/>
      <c r="D95" s="573"/>
      <c r="E95" s="573"/>
      <c r="F95" s="573"/>
      <c r="G95" s="573"/>
      <c r="H95" s="573"/>
      <c r="IS95" s="573"/>
      <c r="IT95" s="573"/>
      <c r="IU95" s="573"/>
      <c r="IV95" s="573"/>
    </row>
    <row r="96" spans="1:256" s="557" customFormat="1"/>
    <row r="97" spans="1:8" s="557" customFormat="1" ht="26.25">
      <c r="A97" s="604"/>
      <c r="B97" s="605"/>
      <c r="C97" s="582" t="s">
        <v>111</v>
      </c>
      <c r="D97" s="607" t="s">
        <v>13</v>
      </c>
      <c r="E97" s="608">
        <v>0</v>
      </c>
      <c r="F97" s="609">
        <v>0</v>
      </c>
      <c r="G97" s="608">
        <v>164400</v>
      </c>
      <c r="H97" s="610" t="s">
        <v>76</v>
      </c>
    </row>
    <row r="98" spans="1:8">
      <c r="B98" s="474"/>
      <c r="C98" s="474"/>
      <c r="D98" s="474"/>
      <c r="E98" s="474"/>
      <c r="F98" s="474"/>
      <c r="G98" s="474"/>
      <c r="H98" s="474"/>
    </row>
    <row r="99" spans="1:8">
      <c r="A99" s="573" t="s">
        <v>125</v>
      </c>
      <c r="B99" s="573"/>
      <c r="C99" s="573"/>
      <c r="D99" s="573"/>
      <c r="E99" s="573"/>
      <c r="F99" s="573"/>
      <c r="G99" s="573"/>
      <c r="H99" s="573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 ht="39">
      <c r="A101" s="604"/>
      <c r="B101" s="605"/>
      <c r="C101" s="589" t="s">
        <v>117</v>
      </c>
      <c r="D101" s="607" t="s">
        <v>13</v>
      </c>
      <c r="E101" s="608">
        <v>0</v>
      </c>
      <c r="F101" s="609">
        <v>0</v>
      </c>
      <c r="G101" s="608">
        <v>47316</v>
      </c>
      <c r="H101" s="610" t="s">
        <v>76</v>
      </c>
    </row>
    <row r="102" spans="1:8">
      <c r="B102" s="474"/>
      <c r="C102" s="474"/>
      <c r="D102" s="474"/>
      <c r="E102" s="474"/>
      <c r="F102" s="474"/>
      <c r="G102" s="474"/>
      <c r="H102" s="474"/>
    </row>
    <row r="103" spans="1:8">
      <c r="B103" s="474"/>
      <c r="C103" s="474"/>
      <c r="D103" s="474"/>
      <c r="E103" s="474"/>
      <c r="F103" s="474"/>
      <c r="G103" s="474"/>
      <c r="H103" s="474"/>
    </row>
    <row r="104" spans="1:8">
      <c r="A104" s="573" t="s">
        <v>126</v>
      </c>
      <c r="B104" s="573"/>
      <c r="C104" s="573"/>
      <c r="D104" s="573"/>
      <c r="E104" s="573"/>
      <c r="F104" s="573"/>
      <c r="G104" s="573"/>
      <c r="H104" s="573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 ht="39">
      <c r="A106" s="604"/>
      <c r="B106" s="605"/>
      <c r="C106" s="589" t="s">
        <v>117</v>
      </c>
      <c r="D106" s="607" t="s">
        <v>13</v>
      </c>
      <c r="E106" s="608">
        <v>0</v>
      </c>
      <c r="F106" s="609">
        <v>0</v>
      </c>
      <c r="G106" s="608">
        <v>26491</v>
      </c>
      <c r="H106" s="610" t="s">
        <v>76</v>
      </c>
    </row>
  </sheetData>
  <sheetProtection password="C693" sheet="1" selectLockedCells="1" selectUnlockedCells="1"/>
  <mergeCells count="24">
    <mergeCell ref="B59:C59"/>
    <mergeCell ref="B60:C60"/>
    <mergeCell ref="B19:C19"/>
    <mergeCell ref="B20:C20"/>
    <mergeCell ref="B38:C38"/>
    <mergeCell ref="B39:C39"/>
    <mergeCell ref="B36:C36"/>
    <mergeCell ref="B37:C37"/>
    <mergeCell ref="B28:C28"/>
    <mergeCell ref="B35:H35"/>
    <mergeCell ref="D5:D6"/>
    <mergeCell ref="E5:H5"/>
    <mergeCell ref="B7:C7"/>
    <mergeCell ref="B14:H14"/>
    <mergeCell ref="A26:A27"/>
    <mergeCell ref="B26:C27"/>
    <mergeCell ref="A5:A6"/>
    <mergeCell ref="B5:C6"/>
    <mergeCell ref="B15:C15"/>
    <mergeCell ref="B16:C16"/>
    <mergeCell ref="B17:C17"/>
    <mergeCell ref="B18:C18"/>
    <mergeCell ref="D26:D27"/>
    <mergeCell ref="E26:H26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/>
  <dimension ref="A1:IV10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127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4881048</v>
      </c>
      <c r="F8" s="535">
        <v>0</v>
      </c>
      <c r="G8" s="511">
        <v>7429929</v>
      </c>
      <c r="H8" s="511">
        <v>236084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1117539</v>
      </c>
      <c r="F9" s="535">
        <v>0</v>
      </c>
      <c r="G9" s="511">
        <v>1747358</v>
      </c>
      <c r="H9" s="511">
        <v>13823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57320</v>
      </c>
      <c r="F10" s="535">
        <v>0</v>
      </c>
      <c r="G10" s="511">
        <v>446152</v>
      </c>
      <c r="H10" s="511">
        <v>10428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1301109</v>
      </c>
      <c r="F11" s="535">
        <v>0</v>
      </c>
      <c r="G11" s="511">
        <v>2518978</v>
      </c>
      <c r="H11" s="511">
        <v>55319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1" t="s">
        <v>17</v>
      </c>
      <c r="C14" s="951"/>
      <c r="D14" s="951"/>
      <c r="E14" s="951"/>
      <c r="F14" s="951"/>
      <c r="G14" s="951"/>
      <c r="H14" s="951"/>
    </row>
    <row r="15" spans="1:8" s="557" customFormat="1" ht="16.5" customHeight="1">
      <c r="A15" s="531"/>
      <c r="B15" s="952" t="s">
        <v>18</v>
      </c>
      <c r="C15" s="952"/>
      <c r="D15" s="534" t="s">
        <v>13</v>
      </c>
      <c r="E15" s="511">
        <v>51921</v>
      </c>
      <c r="F15" s="539">
        <v>0</v>
      </c>
      <c r="G15" s="511">
        <v>37667</v>
      </c>
      <c r="H15" s="511">
        <v>952</v>
      </c>
    </row>
    <row r="16" spans="1:8" s="557" customFormat="1" ht="16.5" customHeight="1">
      <c r="A16" s="531"/>
      <c r="B16" s="952" t="s">
        <v>19</v>
      </c>
      <c r="C16" s="952"/>
      <c r="D16" s="534" t="s">
        <v>13</v>
      </c>
      <c r="E16" s="511">
        <v>71977</v>
      </c>
      <c r="F16" s="539">
        <v>0</v>
      </c>
      <c r="G16" s="511">
        <v>87505</v>
      </c>
      <c r="H16" s="511">
        <v>846</v>
      </c>
    </row>
    <row r="17" spans="1:256" s="557" customFormat="1" ht="16.5" customHeight="1">
      <c r="A17" s="531"/>
      <c r="B17" s="952" t="s">
        <v>20</v>
      </c>
      <c r="C17" s="952"/>
      <c r="D17" s="534" t="s">
        <v>13</v>
      </c>
      <c r="E17" s="511">
        <v>53333</v>
      </c>
      <c r="F17" s="539">
        <v>0</v>
      </c>
      <c r="G17" s="511">
        <v>63862</v>
      </c>
      <c r="H17" s="511">
        <v>677</v>
      </c>
    </row>
    <row r="18" spans="1:256" s="557" customFormat="1" ht="16.5" customHeight="1">
      <c r="A18" s="531"/>
      <c r="B18" s="951" t="s">
        <v>47</v>
      </c>
      <c r="C18" s="951"/>
      <c r="D18" s="534"/>
      <c r="E18" s="539"/>
      <c r="F18" s="539"/>
      <c r="G18" s="539"/>
      <c r="H18" s="539"/>
    </row>
    <row r="19" spans="1:256" s="557" customFormat="1" ht="16.5" customHeight="1">
      <c r="A19" s="531"/>
      <c r="B19" s="952" t="s">
        <v>48</v>
      </c>
      <c r="C19" s="952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256" s="557" customFormat="1" ht="16.5" customHeight="1">
      <c r="A20" s="540"/>
      <c r="B20" s="953" t="s">
        <v>49</v>
      </c>
      <c r="C20" s="953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256" s="557" customFormat="1" ht="15.75">
      <c r="A21" s="544" t="s">
        <v>50</v>
      </c>
      <c r="B21" s="545"/>
      <c r="C21" s="546"/>
      <c r="D21" s="547"/>
      <c r="E21" s="548">
        <v>7534247</v>
      </c>
      <c r="F21" s="548"/>
      <c r="G21" s="548">
        <v>12331451</v>
      </c>
      <c r="H21" s="549">
        <v>318129</v>
      </c>
    </row>
    <row r="22" spans="1:256" s="557" customFormat="1" ht="15.75">
      <c r="A22" s="550"/>
      <c r="B22" s="551"/>
      <c r="C22" s="552"/>
      <c r="D22" s="553"/>
      <c r="E22" s="554"/>
      <c r="F22" s="555"/>
      <c r="G22" s="554"/>
      <c r="H22" s="556">
        <v>20183827</v>
      </c>
    </row>
    <row r="23" spans="1:256" s="557" customFormat="1"/>
    <row r="24" spans="1:256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  <c r="IS24" s="559"/>
      <c r="IT24" s="559"/>
      <c r="IU24" s="559"/>
      <c r="IV24" s="559"/>
    </row>
    <row r="25" spans="1:256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  <c r="IS25" s="559"/>
      <c r="IT25" s="559"/>
      <c r="IU25" s="559"/>
      <c r="IV25" s="559"/>
    </row>
    <row r="26" spans="1:256" s="557" customFormat="1" ht="16.5" customHeight="1">
      <c r="A26" s="950" t="s">
        <v>3</v>
      </c>
      <c r="B26" s="950" t="s">
        <v>4</v>
      </c>
      <c r="C26" s="950"/>
      <c r="D26" s="950" t="s">
        <v>5</v>
      </c>
      <c r="E26" s="950" t="s">
        <v>6</v>
      </c>
      <c r="F26" s="950"/>
      <c r="G26" s="950"/>
      <c r="H26" s="950"/>
    </row>
    <row r="27" spans="1:256" s="557" customFormat="1" ht="15.75">
      <c r="A27" s="950"/>
      <c r="B27" s="950"/>
      <c r="C27" s="950"/>
      <c r="D27" s="950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256" s="557" customFormat="1" ht="16.5" customHeight="1">
      <c r="A28" s="530" t="s">
        <v>23</v>
      </c>
      <c r="B28" s="950" t="s">
        <v>24</v>
      </c>
      <c r="C28" s="950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256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4250688</v>
      </c>
      <c r="F29" s="511">
        <v>0</v>
      </c>
      <c r="G29" s="511">
        <v>5187897</v>
      </c>
      <c r="H29" s="511">
        <v>65098</v>
      </c>
    </row>
    <row r="30" spans="1:256" s="557" customFormat="1" ht="39">
      <c r="A30" s="531"/>
      <c r="B30" s="536"/>
      <c r="C30" s="533" t="s">
        <v>112</v>
      </c>
      <c r="D30" s="534" t="s">
        <v>13</v>
      </c>
      <c r="E30" s="511">
        <v>124180</v>
      </c>
      <c r="F30" s="535">
        <v>0</v>
      </c>
      <c r="G30" s="511">
        <v>1651949</v>
      </c>
      <c r="H30" s="511">
        <v>13808</v>
      </c>
    </row>
    <row r="31" spans="1:256" s="557" customFormat="1" ht="39">
      <c r="A31" s="531"/>
      <c r="B31" s="536"/>
      <c r="C31" s="533" t="s">
        <v>113</v>
      </c>
      <c r="D31" s="534" t="s">
        <v>13</v>
      </c>
      <c r="E31" s="511">
        <v>0</v>
      </c>
      <c r="F31" s="535">
        <v>0</v>
      </c>
      <c r="G31" s="511">
        <v>306403</v>
      </c>
      <c r="H31" s="511">
        <v>0</v>
      </c>
    </row>
    <row r="32" spans="1:256" s="557" customFormat="1" ht="39">
      <c r="A32" s="531"/>
      <c r="B32" s="536"/>
      <c r="C32" s="533" t="s">
        <v>114</v>
      </c>
      <c r="D32" s="534" t="s">
        <v>13</v>
      </c>
      <c r="E32" s="511">
        <v>920392</v>
      </c>
      <c r="F32" s="535">
        <v>0</v>
      </c>
      <c r="G32" s="511">
        <v>1906367</v>
      </c>
      <c r="H32" s="511">
        <v>26506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1" t="s">
        <v>17</v>
      </c>
      <c r="C35" s="951"/>
      <c r="D35" s="951"/>
      <c r="E35" s="951"/>
      <c r="F35" s="951"/>
      <c r="G35" s="951"/>
      <c r="H35" s="951"/>
    </row>
    <row r="36" spans="1:8" s="557" customFormat="1" ht="16.5" customHeight="1">
      <c r="A36" s="531"/>
      <c r="B36" s="952" t="s">
        <v>18</v>
      </c>
      <c r="C36" s="952"/>
      <c r="D36" s="534" t="s">
        <v>13</v>
      </c>
      <c r="E36" s="511">
        <v>51921</v>
      </c>
      <c r="F36" s="511">
        <v>0</v>
      </c>
      <c r="G36" s="511">
        <v>37667</v>
      </c>
      <c r="H36" s="511">
        <v>952</v>
      </c>
    </row>
    <row r="37" spans="1:8" s="557" customFormat="1" ht="16.5" customHeight="1">
      <c r="A37" s="531"/>
      <c r="B37" s="952" t="s">
        <v>19</v>
      </c>
      <c r="C37" s="952"/>
      <c r="D37" s="534" t="s">
        <v>13</v>
      </c>
      <c r="E37" s="511">
        <v>71977</v>
      </c>
      <c r="F37" s="511">
        <v>0</v>
      </c>
      <c r="G37" s="511">
        <v>87505</v>
      </c>
      <c r="H37" s="511">
        <v>846</v>
      </c>
    </row>
    <row r="38" spans="1:8" s="557" customFormat="1" ht="16.5" customHeight="1">
      <c r="A38" s="531"/>
      <c r="B38" s="952" t="s">
        <v>20</v>
      </c>
      <c r="C38" s="952"/>
      <c r="D38" s="534" t="s">
        <v>13</v>
      </c>
      <c r="E38" s="511">
        <v>53333</v>
      </c>
      <c r="F38" s="511">
        <v>0</v>
      </c>
      <c r="G38" s="511">
        <v>63862</v>
      </c>
      <c r="H38" s="511">
        <v>677</v>
      </c>
    </row>
    <row r="39" spans="1:8" s="557" customFormat="1" ht="15.75">
      <c r="A39" s="560"/>
      <c r="B39" s="953"/>
      <c r="C39" s="953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5472491</v>
      </c>
      <c r="F40" s="564">
        <v>0</v>
      </c>
      <c r="G40" s="563">
        <v>9241650</v>
      </c>
      <c r="H40" s="563">
        <v>107887</v>
      </c>
    </row>
    <row r="41" spans="1:8" s="557" customFormat="1">
      <c r="A41" s="565"/>
      <c r="B41" s="566"/>
      <c r="C41" s="566"/>
      <c r="D41" s="567"/>
      <c r="H41" s="568">
        <v>14822028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118</v>
      </c>
      <c r="D46" s="615" t="s">
        <v>13</v>
      </c>
      <c r="E46" s="616"/>
      <c r="F46" s="617"/>
      <c r="G46" s="616">
        <v>284378</v>
      </c>
      <c r="H46" s="616">
        <v>6184</v>
      </c>
    </row>
    <row r="47" spans="1:8" s="557" customFormat="1" ht="44.45" customHeight="1">
      <c r="A47" s="531"/>
      <c r="B47" s="536"/>
      <c r="C47" s="533" t="s">
        <v>117</v>
      </c>
      <c r="D47" s="615" t="s">
        <v>13</v>
      </c>
      <c r="E47" s="511">
        <v>384719</v>
      </c>
      <c r="F47" s="535"/>
      <c r="G47" s="511"/>
      <c r="H47" s="511"/>
    </row>
    <row r="48" spans="1:8" s="557" customFormat="1" ht="39">
      <c r="A48" s="531"/>
      <c r="B48" s="536"/>
      <c r="C48" s="533" t="s">
        <v>114</v>
      </c>
      <c r="D48" s="534" t="s">
        <v>13</v>
      </c>
      <c r="E48" s="511">
        <v>52981</v>
      </c>
      <c r="F48" s="535"/>
      <c r="G48" s="511">
        <v>4016</v>
      </c>
      <c r="H48" s="511">
        <v>15307</v>
      </c>
    </row>
    <row r="49" spans="1:256" s="557" customFormat="1"/>
    <row r="50" spans="1:256" s="557" customFormat="1">
      <c r="A50" s="573" t="s">
        <v>53</v>
      </c>
      <c r="B50" s="573"/>
      <c r="C50" s="573"/>
      <c r="D50" s="573"/>
      <c r="E50" s="573"/>
      <c r="F50" s="573"/>
      <c r="G50" s="573"/>
      <c r="H50" s="573"/>
      <c r="IS50" s="573"/>
      <c r="IT50" s="573"/>
      <c r="IU50" s="573"/>
      <c r="IV50" s="573"/>
    </row>
    <row r="51" spans="1:256" s="557" customFormat="1" ht="39">
      <c r="A51" s="612"/>
      <c r="B51" s="613"/>
      <c r="C51" s="614" t="s">
        <v>118</v>
      </c>
      <c r="D51" s="615" t="s">
        <v>13</v>
      </c>
      <c r="E51" s="616">
        <v>0</v>
      </c>
      <c r="F51" s="617">
        <v>0</v>
      </c>
      <c r="G51" s="616">
        <v>9905</v>
      </c>
      <c r="H51" s="616">
        <v>23441</v>
      </c>
      <c r="IS51" s="573"/>
      <c r="IT51" s="573"/>
      <c r="IU51" s="573"/>
      <c r="IV51" s="573"/>
    </row>
    <row r="52" spans="1:256" s="557" customFormat="1" ht="39">
      <c r="A52" s="612"/>
      <c r="B52" s="613"/>
      <c r="C52" s="533" t="s">
        <v>124</v>
      </c>
      <c r="D52" s="615" t="s">
        <v>13</v>
      </c>
      <c r="E52" s="616">
        <v>0</v>
      </c>
      <c r="F52" s="617">
        <v>0</v>
      </c>
      <c r="G52" s="616">
        <v>139749</v>
      </c>
      <c r="H52" s="616">
        <v>10428</v>
      </c>
    </row>
    <row r="53" spans="1:256" s="557" customFormat="1" ht="39">
      <c r="A53" s="531"/>
      <c r="B53" s="536"/>
      <c r="C53" s="533" t="s">
        <v>114</v>
      </c>
      <c r="D53" s="534" t="s">
        <v>13</v>
      </c>
      <c r="E53" s="511">
        <v>327736</v>
      </c>
      <c r="F53" s="535">
        <v>0</v>
      </c>
      <c r="G53" s="511">
        <v>449900</v>
      </c>
      <c r="H53" s="511">
        <v>10712</v>
      </c>
    </row>
    <row r="54" spans="1:256" s="557" customFormat="1"/>
    <row r="55" spans="1:256" s="557" customFormat="1">
      <c r="A55" s="573" t="s">
        <v>54</v>
      </c>
      <c r="B55" s="573"/>
      <c r="C55" s="573"/>
      <c r="D55" s="573"/>
      <c r="E55" s="573"/>
      <c r="F55" s="573"/>
      <c r="G55" s="573"/>
      <c r="H55" s="573"/>
      <c r="IS55" s="573"/>
      <c r="IT55" s="573"/>
      <c r="IU55" s="573"/>
      <c r="IV55" s="573"/>
    </row>
    <row r="56" spans="1:256" s="557" customFormat="1" ht="39">
      <c r="A56" s="612"/>
      <c r="B56" s="613"/>
      <c r="C56" s="614" t="s">
        <v>118</v>
      </c>
      <c r="D56" s="615" t="s">
        <v>13</v>
      </c>
      <c r="E56" s="616"/>
      <c r="F56" s="617"/>
      <c r="G56" s="616">
        <v>145507</v>
      </c>
      <c r="H56" s="616">
        <v>28389</v>
      </c>
    </row>
    <row r="57" spans="1:256" s="557" customFormat="1" ht="39">
      <c r="A57" s="531"/>
      <c r="B57" s="536"/>
      <c r="C57" s="533" t="s">
        <v>117</v>
      </c>
      <c r="D57" s="534" t="s">
        <v>13</v>
      </c>
      <c r="E57" s="511"/>
      <c r="F57" s="535"/>
      <c r="G57" s="511">
        <v>36499</v>
      </c>
      <c r="H57" s="511">
        <v>15</v>
      </c>
    </row>
    <row r="58" spans="1:256" s="557" customFormat="1" ht="40.9" customHeight="1">
      <c r="A58" s="531"/>
      <c r="B58" s="536"/>
      <c r="C58" s="533" t="s">
        <v>114</v>
      </c>
      <c r="D58" s="534" t="s">
        <v>13</v>
      </c>
      <c r="E58" s="511"/>
      <c r="F58" s="511">
        <v>0</v>
      </c>
      <c r="G58" s="511">
        <v>146591</v>
      </c>
      <c r="H58" s="511"/>
    </row>
    <row r="59" spans="1:256" s="557" customFormat="1" ht="16.5" customHeight="1">
      <c r="A59" s="531"/>
      <c r="B59" s="952"/>
      <c r="C59" s="952"/>
      <c r="D59" s="534" t="s">
        <v>13</v>
      </c>
      <c r="E59" s="511"/>
      <c r="F59" s="511">
        <v>0</v>
      </c>
      <c r="G59" s="511">
        <v>0</v>
      </c>
      <c r="H59" s="511"/>
    </row>
    <row r="60" spans="1:256" s="557" customFormat="1" ht="16.5" customHeight="1">
      <c r="A60" s="531"/>
      <c r="B60" s="952"/>
      <c r="C60" s="952"/>
      <c r="D60" s="534" t="s">
        <v>13</v>
      </c>
      <c r="E60" s="511"/>
      <c r="F60" s="511">
        <v>0</v>
      </c>
      <c r="G60" s="511">
        <v>0</v>
      </c>
      <c r="H60" s="511"/>
    </row>
    <row r="61" spans="1:256" s="557" customFormat="1" ht="15.75">
      <c r="A61" s="574"/>
      <c r="B61" s="575"/>
      <c r="C61" s="576"/>
      <c r="D61" s="577"/>
      <c r="E61" s="578"/>
      <c r="F61" s="579"/>
      <c r="G61" s="578"/>
      <c r="H61" s="578"/>
    </row>
    <row r="62" spans="1:256" s="557" customFormat="1"/>
    <row r="63" spans="1:256" s="557" customFormat="1">
      <c r="A63" s="573" t="s">
        <v>55</v>
      </c>
      <c r="B63" s="573"/>
      <c r="C63" s="573"/>
      <c r="D63" s="573"/>
      <c r="E63" s="573"/>
      <c r="F63" s="573"/>
      <c r="G63" s="573"/>
      <c r="H63" s="573"/>
      <c r="IS63" s="573"/>
      <c r="IT63" s="573"/>
      <c r="IU63" s="573"/>
      <c r="IV63" s="573"/>
    </row>
    <row r="64" spans="1:256" s="557" customFormat="1"/>
    <row r="65" spans="1:256" s="557" customFormat="1" ht="39">
      <c r="A65" s="580"/>
      <c r="B65" s="581"/>
      <c r="C65" s="614" t="s">
        <v>118</v>
      </c>
      <c r="D65" s="583" t="s">
        <v>13</v>
      </c>
      <c r="E65" s="584">
        <v>0</v>
      </c>
      <c r="F65" s="585">
        <v>0</v>
      </c>
      <c r="G65" s="584">
        <v>191811</v>
      </c>
      <c r="H65" s="586">
        <v>549</v>
      </c>
    </row>
    <row r="66" spans="1:256" s="557" customFormat="1" ht="39">
      <c r="A66" s="587"/>
      <c r="B66" s="588"/>
      <c r="C66" s="589" t="s">
        <v>114</v>
      </c>
      <c r="D66" s="590" t="s">
        <v>13</v>
      </c>
      <c r="E66" s="591">
        <v>0</v>
      </c>
      <c r="F66" s="592">
        <v>0</v>
      </c>
      <c r="G66" s="591">
        <v>11154</v>
      </c>
      <c r="H66" s="593">
        <v>2794</v>
      </c>
    </row>
    <row r="67" spans="1:256" s="557" customFormat="1">
      <c r="A67" s="573" t="s">
        <v>56</v>
      </c>
      <c r="B67" s="573"/>
      <c r="C67" s="573"/>
      <c r="D67" s="573"/>
      <c r="E67" s="573"/>
      <c r="F67" s="573"/>
      <c r="G67" s="573"/>
      <c r="H67" s="573"/>
      <c r="IS67" s="573"/>
      <c r="IT67" s="573"/>
      <c r="IU67" s="573"/>
      <c r="IV67" s="573"/>
    </row>
    <row r="68" spans="1:256" s="557" customFormat="1" ht="63.75" customHeight="1">
      <c r="A68" s="612"/>
      <c r="B68" s="618"/>
      <c r="C68" s="614" t="s">
        <v>118</v>
      </c>
      <c r="D68" s="615" t="s">
        <v>13</v>
      </c>
      <c r="E68" s="616"/>
      <c r="F68" s="617"/>
      <c r="G68" s="616">
        <v>30014</v>
      </c>
      <c r="H68" s="616">
        <v>17128</v>
      </c>
    </row>
    <row r="69" spans="1:256" s="557" customFormat="1" ht="39">
      <c r="A69" s="531"/>
      <c r="B69" s="536"/>
      <c r="C69" s="533" t="s">
        <v>117</v>
      </c>
      <c r="D69" s="534" t="s">
        <v>13</v>
      </c>
      <c r="E69" s="511">
        <v>608640</v>
      </c>
      <c r="F69" s="535">
        <v>0</v>
      </c>
      <c r="G69" s="511">
        <v>11594</v>
      </c>
      <c r="H69" s="511"/>
    </row>
    <row r="70" spans="1:256" s="557" customFormat="1" ht="39">
      <c r="A70" s="531"/>
      <c r="B70" s="536"/>
      <c r="C70" s="533" t="s">
        <v>113</v>
      </c>
      <c r="D70" s="534" t="s">
        <v>13</v>
      </c>
      <c r="E70" s="511">
        <v>57320</v>
      </c>
      <c r="F70" s="535">
        <v>0</v>
      </c>
      <c r="G70" s="511"/>
      <c r="H70" s="511"/>
    </row>
    <row r="71" spans="1:256" s="557" customFormat="1" ht="39">
      <c r="A71" s="531"/>
      <c r="B71" s="536"/>
      <c r="C71" s="533" t="s">
        <v>114</v>
      </c>
      <c r="D71" s="534" t="s">
        <v>13</v>
      </c>
      <c r="E71" s="511">
        <v>0</v>
      </c>
      <c r="F71" s="535">
        <v>0</v>
      </c>
      <c r="G71" s="511">
        <v>950</v>
      </c>
      <c r="H71" s="511"/>
    </row>
    <row r="72" spans="1:256" s="557" customFormat="1"/>
    <row r="73" spans="1:256" s="557" customFormat="1">
      <c r="A73" s="573" t="s">
        <v>57</v>
      </c>
      <c r="B73" s="573"/>
      <c r="C73" s="573"/>
      <c r="D73" s="573"/>
      <c r="E73" s="573"/>
      <c r="F73" s="573"/>
      <c r="G73" s="573"/>
      <c r="H73" s="573"/>
      <c r="IS73" s="573"/>
      <c r="IT73" s="573"/>
      <c r="IU73" s="573"/>
      <c r="IV73" s="573"/>
    </row>
    <row r="74" spans="1:256" s="557" customFormat="1" ht="63.75" customHeight="1">
      <c r="A74" s="612"/>
      <c r="B74" s="618"/>
      <c r="C74" s="614" t="s">
        <v>118</v>
      </c>
      <c r="D74" s="615" t="s">
        <v>13</v>
      </c>
      <c r="E74" s="616">
        <v>630360</v>
      </c>
      <c r="F74" s="617">
        <v>0</v>
      </c>
      <c r="G74" s="616">
        <v>1140332</v>
      </c>
      <c r="H74" s="616">
        <v>87975</v>
      </c>
    </row>
    <row r="75" spans="1:256" s="557" customFormat="1" ht="39">
      <c r="A75" s="531"/>
      <c r="B75" s="536"/>
      <c r="C75" s="533" t="s">
        <v>117</v>
      </c>
      <c r="D75" s="534" t="s">
        <v>13</v>
      </c>
      <c r="E75" s="511"/>
      <c r="F75" s="535">
        <v>0</v>
      </c>
      <c r="G75" s="511"/>
      <c r="H75" s="511"/>
    </row>
    <row r="76" spans="1:256" s="557" customFormat="1" ht="39">
      <c r="A76" s="531"/>
      <c r="B76" s="536"/>
      <c r="C76" s="533" t="s">
        <v>113</v>
      </c>
      <c r="D76" s="534" t="s">
        <v>13</v>
      </c>
      <c r="E76" s="511">
        <v>0</v>
      </c>
      <c r="F76" s="535">
        <v>0</v>
      </c>
      <c r="G76" s="511"/>
      <c r="H76" s="511"/>
    </row>
    <row r="77" spans="1:256" s="557" customFormat="1" ht="39">
      <c r="A77" s="531"/>
      <c r="B77" s="536"/>
      <c r="C77" s="533" t="s">
        <v>114</v>
      </c>
      <c r="D77" s="534" t="s">
        <v>13</v>
      </c>
      <c r="E77" s="511">
        <v>0</v>
      </c>
      <c r="F77" s="535">
        <v>0</v>
      </c>
      <c r="G77" s="511"/>
      <c r="H77" s="511"/>
    </row>
    <row r="78" spans="1:256" s="557" customFormat="1" ht="39">
      <c r="A78" s="531"/>
      <c r="B78" s="536"/>
      <c r="C78" s="533" t="s">
        <v>115</v>
      </c>
      <c r="D78" s="534" t="s">
        <v>13</v>
      </c>
      <c r="E78" s="511">
        <v>0</v>
      </c>
      <c r="F78" s="535">
        <v>0</v>
      </c>
      <c r="G78" s="511"/>
      <c r="H78" s="511"/>
    </row>
    <row r="79" spans="1:256" s="557" customFormat="1">
      <c r="A79" s="573" t="s">
        <v>69</v>
      </c>
      <c r="B79" s="573"/>
      <c r="C79" s="573"/>
      <c r="D79" s="573"/>
      <c r="E79" s="573"/>
      <c r="F79" s="573"/>
      <c r="G79" s="573"/>
      <c r="H79" s="573"/>
    </row>
    <row r="80" spans="1:256" s="557" customFormat="1"/>
    <row r="81" spans="1:256" s="557" customFormat="1" ht="26.25">
      <c r="A81" s="594"/>
      <c r="B81" s="595"/>
      <c r="C81" s="606" t="s">
        <v>111</v>
      </c>
      <c r="D81" s="597" t="s">
        <v>13</v>
      </c>
      <c r="E81" s="598">
        <v>0</v>
      </c>
      <c r="F81" s="599">
        <v>0</v>
      </c>
      <c r="G81" s="598">
        <v>54440</v>
      </c>
      <c r="H81" s="600">
        <v>2660</v>
      </c>
    </row>
    <row r="82" spans="1:256" s="557" customFormat="1" ht="38.25">
      <c r="A82" s="601"/>
      <c r="B82" s="602"/>
      <c r="C82" s="589" t="s">
        <v>117</v>
      </c>
      <c r="D82" s="590" t="s">
        <v>13</v>
      </c>
      <c r="E82" s="591">
        <v>0</v>
      </c>
      <c r="F82" s="592">
        <v>0</v>
      </c>
      <c r="G82" s="592">
        <v>0</v>
      </c>
      <c r="H82" s="592">
        <v>0</v>
      </c>
    </row>
    <row r="83" spans="1:256" s="557" customFormat="1"/>
    <row r="84" spans="1:256" s="557" customFormat="1"/>
    <row r="85" spans="1:256" s="557" customFormat="1">
      <c r="A85" s="573" t="s">
        <v>70</v>
      </c>
      <c r="B85" s="573"/>
      <c r="C85" s="573"/>
      <c r="D85" s="573"/>
      <c r="E85" s="573"/>
      <c r="F85" s="573"/>
      <c r="G85" s="573"/>
      <c r="H85" s="573"/>
    </row>
    <row r="86" spans="1:256" s="557" customFormat="1"/>
    <row r="87" spans="1:256" s="557" customFormat="1" ht="25.5">
      <c r="A87" s="620"/>
      <c r="B87" s="621"/>
      <c r="C87" s="606" t="s">
        <v>111</v>
      </c>
      <c r="D87" s="607" t="s">
        <v>13</v>
      </c>
      <c r="E87" s="608">
        <v>0</v>
      </c>
      <c r="F87" s="609">
        <v>0</v>
      </c>
      <c r="G87" s="609">
        <v>180603</v>
      </c>
      <c r="H87" s="622"/>
    </row>
    <row r="88" spans="1:256" s="557" customFormat="1"/>
    <row r="89" spans="1:256" s="557" customFormat="1"/>
    <row r="90" spans="1:256" s="557" customFormat="1">
      <c r="A90" s="573" t="s">
        <v>77</v>
      </c>
      <c r="B90" s="573"/>
      <c r="C90" s="573"/>
      <c r="D90" s="573"/>
      <c r="E90" s="573"/>
      <c r="F90" s="573"/>
      <c r="G90" s="573"/>
      <c r="H90" s="573"/>
      <c r="IS90" s="573"/>
      <c r="IT90" s="573"/>
      <c r="IU90" s="573"/>
      <c r="IV90" s="573"/>
    </row>
    <row r="91" spans="1:256" s="557" customFormat="1"/>
    <row r="92" spans="1:256" s="557" customFormat="1" ht="26.25">
      <c r="A92" s="580"/>
      <c r="B92" s="581"/>
      <c r="C92" s="582" t="s">
        <v>111</v>
      </c>
      <c r="D92" s="583" t="s">
        <v>13</v>
      </c>
      <c r="E92" s="598">
        <v>0</v>
      </c>
      <c r="F92" s="599">
        <v>0</v>
      </c>
      <c r="G92" s="598">
        <v>14151</v>
      </c>
      <c r="H92" s="600">
        <v>4660</v>
      </c>
    </row>
    <row r="93" spans="1:256" s="557" customFormat="1" ht="38.25">
      <c r="A93" s="601"/>
      <c r="B93" s="602"/>
      <c r="C93" s="589" t="s">
        <v>117</v>
      </c>
      <c r="D93" s="590" t="s">
        <v>13</v>
      </c>
      <c r="E93" s="591">
        <v>0</v>
      </c>
      <c r="F93" s="592">
        <v>0</v>
      </c>
      <c r="G93" s="592"/>
      <c r="H93" s="603"/>
    </row>
    <row r="94" spans="1:256" s="557" customFormat="1"/>
    <row r="95" spans="1:256" s="557" customFormat="1">
      <c r="A95" s="573" t="s">
        <v>104</v>
      </c>
      <c r="B95" s="573"/>
      <c r="C95" s="573"/>
      <c r="D95" s="573"/>
      <c r="E95" s="573"/>
      <c r="F95" s="573"/>
      <c r="G95" s="573"/>
      <c r="H95" s="573"/>
      <c r="IS95" s="573"/>
      <c r="IT95" s="573"/>
      <c r="IU95" s="573"/>
      <c r="IV95" s="573"/>
    </row>
    <row r="96" spans="1:256" s="557" customFormat="1"/>
    <row r="97" spans="1:8" s="557" customFormat="1" ht="26.25">
      <c r="A97" s="604"/>
      <c r="B97" s="605"/>
      <c r="C97" s="582" t="s">
        <v>111</v>
      </c>
      <c r="D97" s="607" t="s">
        <v>13</v>
      </c>
      <c r="E97" s="608">
        <v>0</v>
      </c>
      <c r="F97" s="609">
        <v>0</v>
      </c>
      <c r="G97" s="608">
        <v>164400</v>
      </c>
      <c r="H97" s="610" t="s">
        <v>76</v>
      </c>
    </row>
    <row r="98" spans="1:8">
      <c r="B98" s="474"/>
      <c r="C98" s="474"/>
      <c r="D98" s="474"/>
      <c r="E98" s="474"/>
      <c r="F98" s="474"/>
      <c r="G98" s="474"/>
      <c r="H98" s="474"/>
    </row>
    <row r="99" spans="1:8">
      <c r="A99" s="573" t="s">
        <v>125</v>
      </c>
      <c r="B99" s="573"/>
      <c r="C99" s="573"/>
      <c r="D99" s="573"/>
      <c r="E99" s="573"/>
      <c r="F99" s="573"/>
      <c r="G99" s="573"/>
      <c r="H99" s="573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 ht="39">
      <c r="A101" s="604"/>
      <c r="B101" s="605"/>
      <c r="C101" s="589" t="s">
        <v>117</v>
      </c>
      <c r="D101" s="607" t="s">
        <v>13</v>
      </c>
      <c r="E101" s="608">
        <v>0</v>
      </c>
      <c r="F101" s="609">
        <v>0</v>
      </c>
      <c r="G101" s="608">
        <v>47316</v>
      </c>
      <c r="H101" s="610" t="s">
        <v>76</v>
      </c>
    </row>
    <row r="102" spans="1:8">
      <c r="B102" s="474"/>
      <c r="C102" s="474"/>
      <c r="D102" s="474"/>
      <c r="E102" s="474"/>
      <c r="F102" s="474"/>
      <c r="G102" s="474"/>
      <c r="H102" s="474"/>
    </row>
    <row r="103" spans="1:8">
      <c r="B103" s="474"/>
      <c r="C103" s="474"/>
      <c r="D103" s="474"/>
      <c r="E103" s="474"/>
      <c r="F103" s="474"/>
      <c r="G103" s="474"/>
      <c r="H103" s="474"/>
    </row>
    <row r="104" spans="1:8">
      <c r="A104" s="573" t="s">
        <v>126</v>
      </c>
      <c r="B104" s="573"/>
      <c r="C104" s="573"/>
      <c r="D104" s="573"/>
      <c r="E104" s="573"/>
      <c r="F104" s="573"/>
      <c r="G104" s="573"/>
      <c r="H104" s="573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 ht="39">
      <c r="A106" s="604"/>
      <c r="B106" s="605"/>
      <c r="C106" s="589" t="s">
        <v>117</v>
      </c>
      <c r="D106" s="607" t="s">
        <v>13</v>
      </c>
      <c r="E106" s="608">
        <v>0</v>
      </c>
      <c r="F106" s="609">
        <v>0</v>
      </c>
      <c r="G106" s="608">
        <v>26491</v>
      </c>
      <c r="H106" s="610" t="s">
        <v>76</v>
      </c>
    </row>
  </sheetData>
  <sheetProtection password="C693" sheet="1" selectLockedCells="1" selectUnlockedCells="1"/>
  <mergeCells count="24">
    <mergeCell ref="B59:C59"/>
    <mergeCell ref="B60:C60"/>
    <mergeCell ref="B19:C19"/>
    <mergeCell ref="B20:C20"/>
    <mergeCell ref="B38:C38"/>
    <mergeCell ref="B39:C39"/>
    <mergeCell ref="B36:C36"/>
    <mergeCell ref="B37:C37"/>
    <mergeCell ref="B28:C28"/>
    <mergeCell ref="B35:H35"/>
    <mergeCell ref="D5:D6"/>
    <mergeCell ref="E5:H5"/>
    <mergeCell ref="B7:C7"/>
    <mergeCell ref="B14:H14"/>
    <mergeCell ref="A26:A27"/>
    <mergeCell ref="B26:C27"/>
    <mergeCell ref="A5:A6"/>
    <mergeCell ref="B5:C6"/>
    <mergeCell ref="B15:C15"/>
    <mergeCell ref="B16:C16"/>
    <mergeCell ref="B17:C17"/>
    <mergeCell ref="B18:C18"/>
    <mergeCell ref="D26:D27"/>
    <mergeCell ref="E26:H26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128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7212125</v>
      </c>
      <c r="F8" s="535">
        <v>0</v>
      </c>
      <c r="G8" s="511">
        <v>11853810</v>
      </c>
      <c r="H8" s="511">
        <v>387280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28444</v>
      </c>
      <c r="F11" s="539">
        <v>0</v>
      </c>
      <c r="G11" s="511">
        <v>13981</v>
      </c>
      <c r="H11" s="511"/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35444</v>
      </c>
      <c r="F12" s="539">
        <v>0</v>
      </c>
      <c r="G12" s="511">
        <v>24341</v>
      </c>
      <c r="H12" s="511"/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38217</v>
      </c>
      <c r="F13" s="539">
        <v>0</v>
      </c>
      <c r="G13" s="511">
        <v>20438</v>
      </c>
      <c r="H13" s="511"/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7314230</v>
      </c>
      <c r="F17" s="548"/>
      <c r="G17" s="623">
        <v>11912570</v>
      </c>
      <c r="H17" s="623">
        <v>387280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19614080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 t="s">
        <v>111</v>
      </c>
      <c r="D25" s="534" t="s">
        <v>13</v>
      </c>
      <c r="E25" s="625">
        <v>5538669</v>
      </c>
      <c r="F25" s="625">
        <v>0</v>
      </c>
      <c r="G25" s="625">
        <v>8357238</v>
      </c>
      <c r="H25" s="625">
        <v>195201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28444</v>
      </c>
      <c r="F32" s="511">
        <v>0</v>
      </c>
      <c r="G32" s="511">
        <v>13981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35444</v>
      </c>
      <c r="F33" s="511">
        <v>0</v>
      </c>
      <c r="G33" s="511">
        <v>24341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38217</v>
      </c>
      <c r="F34" s="511">
        <v>0</v>
      </c>
      <c r="G34" s="511">
        <v>20438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5640774</v>
      </c>
      <c r="F36" s="564">
        <v>0</v>
      </c>
      <c r="G36" s="563">
        <v>8415998</v>
      </c>
      <c r="H36" s="563">
        <v>195201</v>
      </c>
    </row>
    <row r="37" spans="1:10" s="557" customFormat="1">
      <c r="A37" s="565"/>
      <c r="B37" s="566"/>
      <c r="C37" s="566"/>
      <c r="D37" s="567"/>
      <c r="H37" s="568">
        <v>14251973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39">
      <c r="A42" s="612"/>
      <c r="B42" s="613"/>
      <c r="C42" s="614" t="s">
        <v>118</v>
      </c>
      <c r="D42" s="615" t="s">
        <v>13</v>
      </c>
      <c r="E42" s="616">
        <v>376866</v>
      </c>
      <c r="F42" s="617"/>
      <c r="G42" s="616">
        <v>254103</v>
      </c>
      <c r="H42" s="616">
        <v>6513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39">
      <c r="A45" s="612"/>
      <c r="B45" s="613"/>
      <c r="C45" s="614" t="s">
        <v>118</v>
      </c>
      <c r="D45" s="615" t="s">
        <v>13</v>
      </c>
      <c r="E45" s="616">
        <v>0</v>
      </c>
      <c r="F45" s="617">
        <v>0</v>
      </c>
      <c r="G45" s="616">
        <v>1139704</v>
      </c>
      <c r="H45" s="616">
        <v>15418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39">
      <c r="A48" s="612"/>
      <c r="B48" s="613"/>
      <c r="C48" s="614" t="s">
        <v>118</v>
      </c>
      <c r="D48" s="615" t="s">
        <v>13</v>
      </c>
      <c r="E48" s="616"/>
      <c r="F48" s="617"/>
      <c r="G48" s="616">
        <v>360505</v>
      </c>
      <c r="H48" s="616">
        <v>29293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39">
      <c r="A53" s="604"/>
      <c r="B53" s="605"/>
      <c r="C53" s="614" t="s">
        <v>118</v>
      </c>
      <c r="D53" s="607" t="s">
        <v>13</v>
      </c>
      <c r="E53" s="608">
        <v>0</v>
      </c>
      <c r="F53" s="609">
        <v>0</v>
      </c>
      <c r="G53" s="608">
        <v>183496</v>
      </c>
      <c r="H53" s="610">
        <v>13356</v>
      </c>
    </row>
    <row r="54" spans="1:8" s="557" customFormat="1" ht="31.9" customHeigh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63.75" customHeight="1">
      <c r="A55" s="612"/>
      <c r="B55" s="618"/>
      <c r="C55" s="614" t="s">
        <v>118</v>
      </c>
      <c r="D55" s="615" t="s">
        <v>13</v>
      </c>
      <c r="E55" s="616">
        <v>657830</v>
      </c>
      <c r="F55" s="617"/>
      <c r="G55" s="616">
        <v>73552</v>
      </c>
      <c r="H55" s="616">
        <v>16560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63.75" customHeight="1">
      <c r="A58" s="612"/>
      <c r="B58" s="618"/>
      <c r="C58" s="614" t="s">
        <v>118</v>
      </c>
      <c r="D58" s="615" t="s">
        <v>13</v>
      </c>
      <c r="E58" s="616">
        <v>638760</v>
      </c>
      <c r="F58" s="617">
        <v>0</v>
      </c>
      <c r="G58" s="616">
        <v>1036856</v>
      </c>
      <c r="H58" s="616">
        <v>101219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26.25">
      <c r="A61" s="604"/>
      <c r="B61" s="605"/>
      <c r="C61" s="606" t="s">
        <v>111</v>
      </c>
      <c r="D61" s="607" t="s">
        <v>13</v>
      </c>
      <c r="E61" s="608">
        <v>0</v>
      </c>
      <c r="F61" s="609">
        <v>0</v>
      </c>
      <c r="G61" s="608">
        <v>46160</v>
      </c>
      <c r="H61" s="610">
        <v>4740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 ht="25.5">
      <c r="A66" s="620"/>
      <c r="B66" s="621"/>
      <c r="C66" s="606" t="s">
        <v>111</v>
      </c>
      <c r="D66" s="607" t="s">
        <v>13</v>
      </c>
      <c r="E66" s="608">
        <v>0</v>
      </c>
      <c r="F66" s="609">
        <v>0</v>
      </c>
      <c r="G66" s="609">
        <v>174112</v>
      </c>
      <c r="H66" s="610">
        <v>0</v>
      </c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26.25">
      <c r="A71" s="604"/>
      <c r="B71" s="605"/>
      <c r="C71" s="606" t="s">
        <v>111</v>
      </c>
      <c r="D71" s="607" t="s">
        <v>13</v>
      </c>
      <c r="E71" s="608">
        <v>0</v>
      </c>
      <c r="F71" s="609">
        <v>0</v>
      </c>
      <c r="G71" s="608">
        <v>14048</v>
      </c>
      <c r="H71" s="610">
        <v>4980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26.25">
      <c r="A75" s="604"/>
      <c r="B75" s="605"/>
      <c r="C75" s="582" t="s">
        <v>111</v>
      </c>
      <c r="D75" s="607" t="s">
        <v>13</v>
      </c>
      <c r="E75" s="608">
        <v>0</v>
      </c>
      <c r="F75" s="609">
        <v>0</v>
      </c>
      <c r="G75" s="608">
        <v>162400</v>
      </c>
      <c r="H75" s="610">
        <v>0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9">
      <c r="A79" s="604"/>
      <c r="B79" s="605"/>
      <c r="C79" s="589" t="s">
        <v>117</v>
      </c>
      <c r="D79" s="607" t="s">
        <v>13</v>
      </c>
      <c r="E79" s="608">
        <v>0</v>
      </c>
      <c r="F79" s="609">
        <v>0</v>
      </c>
      <c r="G79" s="608">
        <v>42032</v>
      </c>
      <c r="H79" s="610">
        <v>0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39">
      <c r="A84" s="604"/>
      <c r="B84" s="605"/>
      <c r="C84" s="589" t="s">
        <v>117</v>
      </c>
      <c r="D84" s="607" t="s">
        <v>13</v>
      </c>
      <c r="E84" s="608">
        <v>0</v>
      </c>
      <c r="F84" s="609">
        <v>0</v>
      </c>
      <c r="G84" s="608">
        <v>9604</v>
      </c>
      <c r="H84" s="610">
        <v>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129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7141122</v>
      </c>
      <c r="F8" s="535">
        <v>0</v>
      </c>
      <c r="G8" s="511">
        <v>11809069</v>
      </c>
      <c r="H8" s="511">
        <v>360602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27735</v>
      </c>
      <c r="F11" s="539">
        <v>0</v>
      </c>
      <c r="G11" s="511">
        <v>11013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43927</v>
      </c>
      <c r="F12" s="539">
        <v>0</v>
      </c>
      <c r="G12" s="511">
        <v>18786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46136</v>
      </c>
      <c r="F13" s="539">
        <v>0</v>
      </c>
      <c r="G13" s="511">
        <v>15676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7258920</v>
      </c>
      <c r="F17" s="548"/>
      <c r="G17" s="623">
        <v>11854544</v>
      </c>
      <c r="H17" s="623">
        <v>360602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627">
        <v>19474066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5435020</v>
      </c>
      <c r="F25" s="511">
        <v>0</v>
      </c>
      <c r="G25" s="511">
        <v>8345188</v>
      </c>
      <c r="H25" s="511">
        <v>174448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27735</v>
      </c>
      <c r="F32" s="511">
        <v>0</v>
      </c>
      <c r="G32" s="511">
        <v>11013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43927</v>
      </c>
      <c r="F33" s="511">
        <v>0</v>
      </c>
      <c r="G33" s="511">
        <v>18786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46136</v>
      </c>
      <c r="F34" s="511">
        <v>0</v>
      </c>
      <c r="G34" s="511">
        <v>15676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5552818</v>
      </c>
      <c r="F36" s="564">
        <v>0</v>
      </c>
      <c r="G36" s="563">
        <v>8390663</v>
      </c>
      <c r="H36" s="563">
        <v>174448</v>
      </c>
    </row>
    <row r="37" spans="1:10" s="557" customFormat="1">
      <c r="A37" s="565"/>
      <c r="B37" s="566"/>
      <c r="C37" s="566"/>
      <c r="D37" s="567"/>
      <c r="H37" s="568">
        <v>14117929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407272</v>
      </c>
      <c r="F42" s="617"/>
      <c r="G42" s="616">
        <v>312312</v>
      </c>
      <c r="H42" s="616">
        <v>6335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985854</v>
      </c>
      <c r="H45" s="616">
        <v>15560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329708</v>
      </c>
      <c r="H48" s="616">
        <v>33786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191772</v>
      </c>
      <c r="H53" s="610">
        <v>16574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699790</v>
      </c>
      <c r="F55" s="617"/>
      <c r="G55" s="616">
        <v>141298</v>
      </c>
      <c r="H55" s="616">
        <v>25839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599040</v>
      </c>
      <c r="F58" s="617">
        <v>0</v>
      </c>
      <c r="G58" s="616">
        <v>1060978</v>
      </c>
      <c r="H58" s="616">
        <v>76600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55760</v>
      </c>
      <c r="H61" s="610">
        <v>6220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173527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11786</v>
      </c>
      <c r="H71" s="610">
        <v>5240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140400</v>
      </c>
      <c r="H75" s="610" t="s">
        <v>76</v>
      </c>
      <c r="K75" s="624"/>
    </row>
    <row r="76" spans="1:11"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48695</v>
      </c>
      <c r="H79" s="610" t="s">
        <v>76</v>
      </c>
    </row>
    <row r="80" spans="1:11">
      <c r="B80" s="474"/>
      <c r="C80" s="474"/>
      <c r="D80" s="474"/>
      <c r="E80" s="474"/>
      <c r="F80" s="474"/>
      <c r="G80" s="474"/>
      <c r="H80" s="474"/>
    </row>
    <row r="81" spans="1:8"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11791</v>
      </c>
      <c r="H84" s="610" t="s">
        <v>76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130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7995972</v>
      </c>
      <c r="F8" s="535">
        <v>0</v>
      </c>
      <c r="G8" s="511">
        <v>12007187</v>
      </c>
      <c r="H8" s="511">
        <v>381204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30740</v>
      </c>
      <c r="F11" s="539">
        <v>0</v>
      </c>
      <c r="G11" s="511">
        <v>14024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48360</v>
      </c>
      <c r="F12" s="539">
        <v>0</v>
      </c>
      <c r="G12" s="511">
        <v>26982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52660</v>
      </c>
      <c r="F13" s="539">
        <v>0</v>
      </c>
      <c r="G13" s="511">
        <v>19121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8127732</v>
      </c>
      <c r="F17" s="548"/>
      <c r="G17" s="623">
        <v>12067314</v>
      </c>
      <c r="H17" s="623">
        <v>381204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20576250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6330999</v>
      </c>
      <c r="F25" s="511">
        <v>0</v>
      </c>
      <c r="G25" s="511">
        <v>8342275</v>
      </c>
      <c r="H25" s="511">
        <v>198139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30740</v>
      </c>
      <c r="F32" s="511">
        <v>0</v>
      </c>
      <c r="G32" s="511">
        <v>14024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48360</v>
      </c>
      <c r="F33" s="511">
        <v>0</v>
      </c>
      <c r="G33" s="511">
        <v>26982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52660</v>
      </c>
      <c r="F34" s="511">
        <v>0</v>
      </c>
      <c r="G34" s="511">
        <v>19121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6462759</v>
      </c>
      <c r="F36" s="564">
        <v>0</v>
      </c>
      <c r="G36" s="563">
        <v>8402402</v>
      </c>
      <c r="H36" s="563">
        <v>198139</v>
      </c>
    </row>
    <row r="37" spans="1:10" s="557" customFormat="1">
      <c r="A37" s="565"/>
      <c r="B37" s="566"/>
      <c r="C37" s="566"/>
      <c r="D37" s="567"/>
      <c r="H37" s="568">
        <v>15063300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355283</v>
      </c>
      <c r="F42" s="617"/>
      <c r="G42" s="616">
        <v>330135</v>
      </c>
      <c r="H42" s="616">
        <v>7086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1009494</v>
      </c>
      <c r="H45" s="616">
        <v>12610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298494</v>
      </c>
      <c r="H48" s="616">
        <v>23499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206746</v>
      </c>
      <c r="H53" s="610">
        <v>15933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697930</v>
      </c>
      <c r="F55" s="617"/>
      <c r="G55" s="616">
        <v>265082</v>
      </c>
      <c r="H55" s="616">
        <v>24393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611760</v>
      </c>
      <c r="F58" s="617">
        <v>0</v>
      </c>
      <c r="G58" s="616">
        <v>1098894</v>
      </c>
      <c r="H58" s="616">
        <v>88344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44600</v>
      </c>
      <c r="H61" s="610">
        <v>6640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175315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13476</v>
      </c>
      <c r="H71" s="610">
        <v>4560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157200</v>
      </c>
      <c r="H75" s="610" t="s">
        <v>76</v>
      </c>
      <c r="K75" s="624"/>
    </row>
    <row r="76" spans="1:11">
      <c r="A76" s="474"/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46093</v>
      </c>
      <c r="H79" s="610" t="s">
        <v>76</v>
      </c>
    </row>
    <row r="80" spans="1:11">
      <c r="A80" s="474"/>
      <c r="B80" s="474"/>
      <c r="C80" s="474"/>
      <c r="D80" s="474"/>
      <c r="E80" s="474"/>
      <c r="F80" s="474"/>
      <c r="G80" s="474"/>
      <c r="H80" s="474"/>
    </row>
    <row r="81" spans="1:8">
      <c r="A81" s="474"/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19383</v>
      </c>
      <c r="H84" s="610" t="s">
        <v>76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131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7684111</v>
      </c>
      <c r="F8" s="535">
        <v>0</v>
      </c>
      <c r="G8" s="511">
        <v>11108520</v>
      </c>
      <c r="H8" s="511">
        <v>359044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28986</v>
      </c>
      <c r="F11" s="539">
        <v>0</v>
      </c>
      <c r="G11" s="511">
        <v>11312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54809</v>
      </c>
      <c r="F12" s="539">
        <v>0</v>
      </c>
      <c r="G12" s="511">
        <v>20529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45466</v>
      </c>
      <c r="F13" s="539">
        <v>0</v>
      </c>
      <c r="G13" s="511">
        <v>20232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7813372</v>
      </c>
      <c r="F17" s="548"/>
      <c r="G17" s="623">
        <v>11160593</v>
      </c>
      <c r="H17" s="623">
        <v>359044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19333009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5534619</v>
      </c>
      <c r="F25" s="511">
        <v>0</v>
      </c>
      <c r="G25" s="511">
        <v>8028493</v>
      </c>
      <c r="H25" s="511">
        <v>171404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28986</v>
      </c>
      <c r="F32" s="511">
        <v>0</v>
      </c>
      <c r="G32" s="511">
        <v>11312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54809</v>
      </c>
      <c r="F33" s="511">
        <v>0</v>
      </c>
      <c r="G33" s="511">
        <v>20529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45466</v>
      </c>
      <c r="F34" s="511">
        <v>0</v>
      </c>
      <c r="G34" s="511">
        <v>20232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5663880</v>
      </c>
      <c r="F36" s="564">
        <v>0</v>
      </c>
      <c r="G36" s="563">
        <v>8080566</v>
      </c>
      <c r="H36" s="563">
        <v>171404</v>
      </c>
    </row>
    <row r="37" spans="1:10" s="557" customFormat="1">
      <c r="A37" s="565"/>
      <c r="B37" s="566"/>
      <c r="C37" s="566"/>
      <c r="D37" s="567"/>
      <c r="H37" s="568">
        <v>13915850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263972</v>
      </c>
      <c r="F42" s="617"/>
      <c r="G42" s="616">
        <v>293075</v>
      </c>
      <c r="H42" s="616">
        <v>6878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681545</v>
      </c>
      <c r="H45" s="616">
        <v>16972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300684</v>
      </c>
      <c r="H48" s="616">
        <v>18514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172607</v>
      </c>
      <c r="H53" s="610">
        <v>17105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622200</v>
      </c>
      <c r="F55" s="617"/>
      <c r="G55" s="616">
        <v>124086</v>
      </c>
      <c r="H55" s="616">
        <v>24107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1263320</v>
      </c>
      <c r="F58" s="617">
        <v>0</v>
      </c>
      <c r="G58" s="616">
        <v>960839</v>
      </c>
      <c r="H58" s="616">
        <v>93764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37200</v>
      </c>
      <c r="H61" s="610">
        <v>6500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171979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11122</v>
      </c>
      <c r="H71" s="610">
        <v>3800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160800</v>
      </c>
      <c r="H75" s="610" t="s">
        <v>76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48104</v>
      </c>
      <c r="H79" s="610" t="s">
        <v>76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10813</v>
      </c>
      <c r="H84" s="610" t="s">
        <v>76</v>
      </c>
    </row>
    <row r="85" spans="1:8" s="474" customFormat="1"/>
    <row r="86" spans="1:8" s="474" customFormat="1"/>
    <row r="87" spans="1:8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8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107173</v>
      </c>
      <c r="H89" s="610" t="s">
        <v>76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133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5675881</v>
      </c>
      <c r="F8" s="535">
        <v>0</v>
      </c>
      <c r="G8" s="511">
        <v>10234520</v>
      </c>
      <c r="H8" s="511">
        <v>235794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28459</v>
      </c>
      <c r="F11" s="539">
        <v>0</v>
      </c>
      <c r="G11" s="511">
        <v>7109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39959</v>
      </c>
      <c r="F12" s="539">
        <v>0</v>
      </c>
      <c r="G12" s="511">
        <v>10568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41633</v>
      </c>
      <c r="F13" s="539">
        <v>0</v>
      </c>
      <c r="G13" s="511">
        <v>13594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5785932</v>
      </c>
      <c r="F17" s="548"/>
      <c r="G17" s="623">
        <v>10265791</v>
      </c>
      <c r="H17" s="623">
        <v>235794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16287517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4529431</v>
      </c>
      <c r="F25" s="511">
        <v>0</v>
      </c>
      <c r="G25" s="511">
        <v>7108591</v>
      </c>
      <c r="H25" s="511">
        <v>110180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28459</v>
      </c>
      <c r="F32" s="511">
        <v>0</v>
      </c>
      <c r="G32" s="511">
        <v>7109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39959</v>
      </c>
      <c r="F33" s="511">
        <v>0</v>
      </c>
      <c r="G33" s="511">
        <v>10568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41633</v>
      </c>
      <c r="F34" s="511">
        <v>0</v>
      </c>
      <c r="G34" s="511">
        <v>13594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4639482</v>
      </c>
      <c r="F36" s="564">
        <v>0</v>
      </c>
      <c r="G36" s="563">
        <v>7139862</v>
      </c>
      <c r="H36" s="563">
        <v>110180</v>
      </c>
    </row>
    <row r="37" spans="1:10" s="557" customFormat="1">
      <c r="A37" s="565"/>
      <c r="B37" s="566"/>
      <c r="C37" s="566"/>
      <c r="D37" s="567"/>
      <c r="H37" s="568">
        <v>11889524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28"/>
      <c r="B42" s="629"/>
      <c r="C42" s="630"/>
      <c r="D42" s="631" t="s">
        <v>13</v>
      </c>
      <c r="E42" s="632">
        <v>205100</v>
      </c>
      <c r="F42" s="633"/>
      <c r="G42" s="632">
        <v>161948</v>
      </c>
      <c r="H42" s="632">
        <v>5944</v>
      </c>
    </row>
    <row r="43" spans="1:10" s="557" customFormat="1">
      <c r="A43" s="634"/>
      <c r="B43" s="634"/>
      <c r="C43" s="634"/>
      <c r="D43" s="634"/>
      <c r="E43" s="634"/>
      <c r="F43" s="634"/>
      <c r="G43" s="634"/>
      <c r="H43" s="634"/>
    </row>
    <row r="44" spans="1:10" s="557" customFormat="1">
      <c r="A44" s="635" t="s">
        <v>53</v>
      </c>
      <c r="B44" s="635"/>
      <c r="C44" s="635"/>
      <c r="D44" s="635"/>
      <c r="E44" s="635"/>
      <c r="F44" s="635"/>
      <c r="G44" s="635"/>
      <c r="H44" s="635"/>
    </row>
    <row r="45" spans="1:10" s="557" customFormat="1" ht="15.75">
      <c r="A45" s="628"/>
      <c r="B45" s="629"/>
      <c r="C45" s="630"/>
      <c r="D45" s="631" t="s">
        <v>13</v>
      </c>
      <c r="E45" s="632">
        <v>0</v>
      </c>
      <c r="F45" s="633">
        <v>0</v>
      </c>
      <c r="G45" s="632">
        <v>291851</v>
      </c>
      <c r="H45" s="632">
        <v>11767</v>
      </c>
    </row>
    <row r="46" spans="1:10" s="557" customFormat="1">
      <c r="A46" s="634"/>
      <c r="B46" s="634"/>
      <c r="C46" s="634"/>
      <c r="D46" s="634"/>
      <c r="E46" s="634"/>
      <c r="F46" s="634"/>
      <c r="G46" s="634"/>
      <c r="H46" s="634"/>
    </row>
    <row r="47" spans="1:10" s="557" customFormat="1">
      <c r="A47" s="635" t="s">
        <v>54</v>
      </c>
      <c r="B47" s="635"/>
      <c r="C47" s="635"/>
      <c r="D47" s="635"/>
      <c r="E47" s="635"/>
      <c r="F47" s="635"/>
      <c r="G47" s="635"/>
      <c r="H47" s="635"/>
    </row>
    <row r="48" spans="1:10" s="557" customFormat="1" ht="15.75">
      <c r="A48" s="628"/>
      <c r="B48" s="629"/>
      <c r="C48" s="630"/>
      <c r="D48" s="631" t="s">
        <v>13</v>
      </c>
      <c r="E48" s="632"/>
      <c r="F48" s="633"/>
      <c r="G48" s="632">
        <v>257049</v>
      </c>
      <c r="H48" s="632">
        <v>17411</v>
      </c>
    </row>
    <row r="49" spans="1:8" s="557" customFormat="1" ht="15.75">
      <c r="A49" s="636"/>
      <c r="B49" s="637"/>
      <c r="C49" s="638"/>
      <c r="D49" s="639"/>
      <c r="E49" s="640"/>
      <c r="F49" s="641"/>
      <c r="G49" s="640"/>
      <c r="H49" s="640"/>
    </row>
    <row r="50" spans="1:8" s="557" customFormat="1">
      <c r="A50" s="634"/>
      <c r="B50" s="634"/>
      <c r="C50" s="634"/>
      <c r="D50" s="634"/>
      <c r="E50" s="634"/>
      <c r="F50" s="634"/>
      <c r="G50" s="634"/>
      <c r="H50" s="634"/>
    </row>
    <row r="51" spans="1:8" s="557" customFormat="1">
      <c r="A51" s="635" t="s">
        <v>55</v>
      </c>
      <c r="B51" s="635"/>
      <c r="C51" s="635"/>
      <c r="D51" s="635"/>
      <c r="E51" s="635"/>
      <c r="F51" s="635"/>
      <c r="G51" s="635"/>
      <c r="H51" s="635"/>
    </row>
    <row r="52" spans="1:8" s="557" customFormat="1">
      <c r="A52" s="634"/>
      <c r="B52" s="634"/>
      <c r="C52" s="634"/>
      <c r="D52" s="634"/>
      <c r="E52" s="634"/>
      <c r="F52" s="634"/>
      <c r="G52" s="634"/>
      <c r="H52" s="634"/>
    </row>
    <row r="53" spans="1:8" s="557" customFormat="1" ht="15.75">
      <c r="A53" s="642"/>
      <c r="B53" s="643"/>
      <c r="C53" s="644"/>
      <c r="D53" s="645" t="s">
        <v>13</v>
      </c>
      <c r="E53" s="646">
        <v>0</v>
      </c>
      <c r="F53" s="647">
        <v>0</v>
      </c>
      <c r="G53" s="646">
        <v>139906</v>
      </c>
      <c r="H53" s="648">
        <v>9846</v>
      </c>
    </row>
    <row r="54" spans="1:8" s="557" customFormat="1">
      <c r="A54" s="635" t="s">
        <v>56</v>
      </c>
      <c r="B54" s="635"/>
      <c r="C54" s="635"/>
      <c r="D54" s="635"/>
      <c r="E54" s="635"/>
      <c r="F54" s="635"/>
      <c r="G54" s="635"/>
      <c r="H54" s="635"/>
    </row>
    <row r="55" spans="1:8" s="557" customFormat="1" ht="28.9" customHeight="1">
      <c r="A55" s="628"/>
      <c r="B55" s="649"/>
      <c r="C55" s="630"/>
      <c r="D55" s="631" t="s">
        <v>13</v>
      </c>
      <c r="E55" s="632">
        <v>468190</v>
      </c>
      <c r="F55" s="633"/>
      <c r="G55" s="632">
        <v>137606</v>
      </c>
      <c r="H55" s="632">
        <v>23814</v>
      </c>
    </row>
    <row r="56" spans="1:8" s="557" customFormat="1">
      <c r="A56" s="634"/>
      <c r="B56" s="634"/>
      <c r="C56" s="634"/>
      <c r="D56" s="634"/>
      <c r="E56" s="634"/>
      <c r="F56" s="634"/>
      <c r="G56" s="634"/>
      <c r="H56" s="634"/>
    </row>
    <row r="57" spans="1:8" s="557" customFormat="1">
      <c r="A57" s="635" t="s">
        <v>57</v>
      </c>
      <c r="B57" s="635"/>
      <c r="C57" s="635"/>
      <c r="D57" s="635"/>
      <c r="E57" s="635"/>
      <c r="F57" s="635"/>
      <c r="G57" s="635"/>
      <c r="H57" s="635"/>
    </row>
    <row r="58" spans="1:8" s="557" customFormat="1" ht="36.6" customHeight="1">
      <c r="A58" s="628"/>
      <c r="B58" s="649"/>
      <c r="C58" s="630"/>
      <c r="D58" s="631" t="s">
        <v>13</v>
      </c>
      <c r="E58" s="632">
        <v>473160</v>
      </c>
      <c r="F58" s="633">
        <v>0</v>
      </c>
      <c r="G58" s="632">
        <v>1521840</v>
      </c>
      <c r="H58" s="632">
        <v>48132</v>
      </c>
    </row>
    <row r="59" spans="1:8" s="557" customFormat="1">
      <c r="A59" s="635" t="s">
        <v>69</v>
      </c>
      <c r="B59" s="635"/>
      <c r="C59" s="635"/>
      <c r="D59" s="635"/>
      <c r="E59" s="635"/>
      <c r="F59" s="635"/>
      <c r="G59" s="635"/>
      <c r="H59" s="635"/>
    </row>
    <row r="60" spans="1:8" s="557" customFormat="1">
      <c r="A60" s="634"/>
      <c r="B60" s="634"/>
      <c r="C60" s="634"/>
      <c r="D60" s="634"/>
      <c r="E60" s="634"/>
      <c r="F60" s="634"/>
      <c r="G60" s="634"/>
      <c r="H60" s="634"/>
    </row>
    <row r="61" spans="1:8" s="557" customFormat="1" ht="15.75">
      <c r="A61" s="642"/>
      <c r="B61" s="643"/>
      <c r="C61" s="644"/>
      <c r="D61" s="645" t="s">
        <v>13</v>
      </c>
      <c r="E61" s="646">
        <v>0</v>
      </c>
      <c r="F61" s="647">
        <v>0</v>
      </c>
      <c r="G61" s="646">
        <v>23760</v>
      </c>
      <c r="H61" s="648">
        <v>5620</v>
      </c>
    </row>
    <row r="62" spans="1:8" s="557" customFormat="1">
      <c r="A62" s="634"/>
      <c r="B62" s="634"/>
      <c r="C62" s="634"/>
      <c r="D62" s="634"/>
      <c r="E62" s="634"/>
      <c r="F62" s="634"/>
      <c r="G62" s="634"/>
      <c r="H62" s="634"/>
    </row>
    <row r="63" spans="1:8" s="557" customFormat="1">
      <c r="A63" s="634"/>
      <c r="B63" s="634"/>
      <c r="C63" s="634"/>
      <c r="D63" s="634"/>
      <c r="E63" s="634"/>
      <c r="F63" s="634"/>
      <c r="G63" s="634"/>
      <c r="H63" s="634"/>
    </row>
    <row r="64" spans="1:8" s="557" customFormat="1">
      <c r="A64" s="635" t="s">
        <v>70</v>
      </c>
      <c r="B64" s="635"/>
      <c r="C64" s="635"/>
      <c r="D64" s="635"/>
      <c r="E64" s="635"/>
      <c r="F64" s="635"/>
      <c r="G64" s="635"/>
      <c r="H64" s="635"/>
    </row>
    <row r="65" spans="1:11" s="557" customFormat="1">
      <c r="A65" s="634"/>
      <c r="B65" s="634"/>
      <c r="C65" s="634"/>
      <c r="D65" s="634"/>
      <c r="E65" s="634"/>
      <c r="F65" s="634"/>
      <c r="G65" s="634"/>
      <c r="H65" s="634"/>
    </row>
    <row r="66" spans="1:11" s="557" customFormat="1">
      <c r="A66" s="650"/>
      <c r="B66" s="651"/>
      <c r="C66" s="644"/>
      <c r="D66" s="645" t="s">
        <v>13</v>
      </c>
      <c r="E66" s="646">
        <v>0</v>
      </c>
      <c r="F66" s="647">
        <v>0</v>
      </c>
      <c r="G66" s="647">
        <v>177122</v>
      </c>
      <c r="H66" s="652"/>
    </row>
    <row r="67" spans="1:11" s="557" customFormat="1">
      <c r="A67" s="634"/>
      <c r="B67" s="634"/>
      <c r="C67" s="634"/>
      <c r="D67" s="634"/>
      <c r="E67" s="634"/>
      <c r="F67" s="634"/>
      <c r="G67" s="634"/>
      <c r="H67" s="634"/>
    </row>
    <row r="68" spans="1:11" s="557" customFormat="1">
      <c r="A68" s="634"/>
      <c r="B68" s="634"/>
      <c r="C68" s="634"/>
      <c r="D68" s="634"/>
      <c r="E68" s="634"/>
      <c r="F68" s="634"/>
      <c r="G68" s="634"/>
      <c r="H68" s="634"/>
    </row>
    <row r="69" spans="1:11" s="557" customFormat="1">
      <c r="A69" s="635" t="s">
        <v>77</v>
      </c>
      <c r="B69" s="635"/>
      <c r="C69" s="635"/>
      <c r="D69" s="635"/>
      <c r="E69" s="635"/>
      <c r="F69" s="635"/>
      <c r="G69" s="635"/>
      <c r="H69" s="635"/>
    </row>
    <row r="70" spans="1:11" s="557" customFormat="1">
      <c r="A70" s="634"/>
      <c r="B70" s="634"/>
      <c r="C70" s="634"/>
      <c r="D70" s="634"/>
      <c r="E70" s="634"/>
      <c r="F70" s="634"/>
      <c r="G70" s="634"/>
      <c r="H70" s="634"/>
    </row>
    <row r="71" spans="1:11" s="557" customFormat="1" ht="15.75">
      <c r="A71" s="642"/>
      <c r="B71" s="643"/>
      <c r="C71" s="644"/>
      <c r="D71" s="645" t="s">
        <v>13</v>
      </c>
      <c r="E71" s="646">
        <v>0</v>
      </c>
      <c r="F71" s="647">
        <v>0</v>
      </c>
      <c r="G71" s="646">
        <v>20228</v>
      </c>
      <c r="H71" s="648">
        <v>3080</v>
      </c>
    </row>
    <row r="72" spans="1:11" s="557" customFormat="1">
      <c r="A72" s="634"/>
      <c r="B72" s="634"/>
      <c r="C72" s="634"/>
      <c r="D72" s="634"/>
      <c r="E72" s="634"/>
      <c r="F72" s="634"/>
      <c r="G72" s="634"/>
      <c r="H72" s="634"/>
    </row>
    <row r="73" spans="1:11" s="557" customFormat="1">
      <c r="A73" s="635" t="s">
        <v>104</v>
      </c>
      <c r="B73" s="635"/>
      <c r="C73" s="635"/>
      <c r="D73" s="635"/>
      <c r="E73" s="635"/>
      <c r="F73" s="635"/>
      <c r="G73" s="635"/>
      <c r="H73" s="635"/>
    </row>
    <row r="74" spans="1:11" s="557" customFormat="1">
      <c r="A74" s="634"/>
      <c r="B74" s="634"/>
      <c r="C74" s="634"/>
      <c r="D74" s="634"/>
      <c r="E74" s="634"/>
      <c r="F74" s="634"/>
      <c r="G74" s="634"/>
      <c r="H74" s="634"/>
    </row>
    <row r="75" spans="1:11" s="557" customFormat="1" ht="15.75">
      <c r="A75" s="642"/>
      <c r="B75" s="643"/>
      <c r="C75" s="644"/>
      <c r="D75" s="645" t="s">
        <v>13</v>
      </c>
      <c r="E75" s="646">
        <v>0</v>
      </c>
      <c r="F75" s="647">
        <v>0</v>
      </c>
      <c r="G75" s="646">
        <v>182000</v>
      </c>
      <c r="H75" s="648" t="s">
        <v>76</v>
      </c>
      <c r="K75" s="624"/>
    </row>
    <row r="77" spans="1:11">
      <c r="A77" s="635" t="s">
        <v>125</v>
      </c>
      <c r="B77" s="635"/>
      <c r="C77" s="635"/>
      <c r="D77" s="635"/>
      <c r="E77" s="635"/>
      <c r="F77" s="635"/>
      <c r="G77" s="635"/>
      <c r="H77" s="635"/>
    </row>
    <row r="78" spans="1:11">
      <c r="A78" s="634"/>
      <c r="B78" s="634"/>
      <c r="C78" s="634"/>
      <c r="D78" s="634"/>
      <c r="E78" s="634"/>
      <c r="F78" s="634"/>
      <c r="G78" s="634"/>
      <c r="H78" s="634"/>
    </row>
    <row r="79" spans="1:11" ht="33" customHeight="1">
      <c r="A79" s="642"/>
      <c r="B79" s="643"/>
      <c r="C79" s="644"/>
      <c r="D79" s="645" t="s">
        <v>13</v>
      </c>
      <c r="E79" s="646">
        <v>0</v>
      </c>
      <c r="F79" s="647">
        <v>0</v>
      </c>
      <c r="G79" s="646">
        <v>43846</v>
      </c>
      <c r="H79" s="648" t="s">
        <v>76</v>
      </c>
    </row>
    <row r="82" spans="1:8">
      <c r="A82" s="635" t="s">
        <v>126</v>
      </c>
      <c r="B82" s="635"/>
      <c r="C82" s="635"/>
      <c r="D82" s="635"/>
      <c r="E82" s="635"/>
      <c r="F82" s="635"/>
      <c r="G82" s="635"/>
      <c r="H82" s="635"/>
    </row>
    <row r="83" spans="1:8">
      <c r="A83" s="634"/>
      <c r="B83" s="634"/>
      <c r="C83" s="634"/>
      <c r="D83" s="634"/>
      <c r="E83" s="634"/>
      <c r="F83" s="634"/>
      <c r="G83" s="634"/>
      <c r="H83" s="634"/>
    </row>
    <row r="84" spans="1:8" ht="27" customHeight="1">
      <c r="A84" s="642"/>
      <c r="B84" s="643"/>
      <c r="C84" s="644"/>
      <c r="D84" s="645" t="s">
        <v>13</v>
      </c>
      <c r="E84" s="646">
        <v>0</v>
      </c>
      <c r="F84" s="647">
        <v>0</v>
      </c>
      <c r="G84" s="646">
        <v>40981</v>
      </c>
      <c r="H84" s="648" t="s">
        <v>76</v>
      </c>
    </row>
    <row r="87" spans="1:8">
      <c r="A87" s="635" t="s">
        <v>132</v>
      </c>
      <c r="B87" s="635"/>
      <c r="C87" s="635"/>
      <c r="D87" s="635"/>
      <c r="E87" s="635"/>
      <c r="F87" s="635"/>
      <c r="G87" s="635"/>
      <c r="H87" s="635"/>
    </row>
    <row r="88" spans="1:8">
      <c r="A88" s="634"/>
      <c r="B88" s="634"/>
      <c r="C88" s="634"/>
      <c r="D88" s="634"/>
      <c r="E88" s="634"/>
      <c r="F88" s="634"/>
      <c r="G88" s="634"/>
      <c r="H88" s="634"/>
    </row>
    <row r="89" spans="1:8" ht="27" customHeight="1">
      <c r="A89" s="642"/>
      <c r="B89" s="643"/>
      <c r="C89" s="644"/>
      <c r="D89" s="645" t="s">
        <v>13</v>
      </c>
      <c r="E89" s="646">
        <v>0</v>
      </c>
      <c r="F89" s="647">
        <v>0</v>
      </c>
      <c r="G89" s="646">
        <v>127792</v>
      </c>
      <c r="H89" s="648" t="s">
        <v>76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134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6374971</v>
      </c>
      <c r="F8" s="535">
        <v>0</v>
      </c>
      <c r="G8" s="511">
        <v>10454780</v>
      </c>
      <c r="H8" s="511">
        <v>280211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32209</v>
      </c>
      <c r="F11" s="539">
        <v>0</v>
      </c>
      <c r="G11" s="511">
        <v>4369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61551</v>
      </c>
      <c r="F12" s="539">
        <v>0</v>
      </c>
      <c r="G12" s="511">
        <v>7787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42637</v>
      </c>
      <c r="F13" s="539">
        <v>0</v>
      </c>
      <c r="G13" s="511">
        <v>10610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6511368</v>
      </c>
      <c r="F17" s="548"/>
      <c r="G17" s="623">
        <v>10477546</v>
      </c>
      <c r="H17" s="623">
        <v>280211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17269125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4583860</v>
      </c>
      <c r="F25" s="511">
        <v>0</v>
      </c>
      <c r="G25" s="511">
        <v>7816045</v>
      </c>
      <c r="H25" s="511">
        <v>135727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32209</v>
      </c>
      <c r="F32" s="511">
        <v>0</v>
      </c>
      <c r="G32" s="511">
        <v>4369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61551</v>
      </c>
      <c r="F33" s="511">
        <v>0</v>
      </c>
      <c r="G33" s="511">
        <v>7787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42637</v>
      </c>
      <c r="F34" s="511">
        <v>0</v>
      </c>
      <c r="G34" s="511">
        <v>10610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4720257</v>
      </c>
      <c r="F36" s="564">
        <v>0</v>
      </c>
      <c r="G36" s="563">
        <v>7838811</v>
      </c>
      <c r="H36" s="563">
        <v>135727</v>
      </c>
    </row>
    <row r="37" spans="1:10" s="557" customFormat="1">
      <c r="A37" s="565"/>
      <c r="B37" s="566"/>
      <c r="C37" s="566"/>
      <c r="D37" s="567"/>
      <c r="H37" s="568">
        <v>12694795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260537</v>
      </c>
      <c r="F42" s="617"/>
      <c r="G42" s="616">
        <v>197306</v>
      </c>
      <c r="H42" s="616">
        <v>7130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247143</v>
      </c>
      <c r="H45" s="616">
        <v>7178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308410</v>
      </c>
      <c r="H48" s="616">
        <v>25529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179105</v>
      </c>
      <c r="H53" s="610">
        <v>10882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551830</v>
      </c>
      <c r="F55" s="617"/>
      <c r="G55" s="616">
        <v>150299</v>
      </c>
      <c r="H55" s="616">
        <v>22720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978744</v>
      </c>
      <c r="F58" s="617">
        <v>0</v>
      </c>
      <c r="G58" s="616">
        <v>890764</v>
      </c>
      <c r="H58" s="616">
        <v>58125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15960</v>
      </c>
      <c r="H61" s="610">
        <v>6400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203266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21463</v>
      </c>
      <c r="H71" s="610">
        <v>6520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214000</v>
      </c>
      <c r="H75" s="610" t="s">
        <v>76</v>
      </c>
      <c r="K75" s="624"/>
    </row>
    <row r="76" spans="1:11">
      <c r="A76" s="474"/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60525</v>
      </c>
      <c r="H79" s="610" t="s">
        <v>76</v>
      </c>
    </row>
    <row r="80" spans="1:11">
      <c r="A80" s="474"/>
      <c r="B80" s="474"/>
      <c r="C80" s="474"/>
      <c r="D80" s="474"/>
      <c r="E80" s="474"/>
      <c r="F80" s="474"/>
      <c r="G80" s="474"/>
      <c r="H80" s="474"/>
    </row>
    <row r="81" spans="1:8">
      <c r="A81" s="474"/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506</v>
      </c>
      <c r="H84" s="610" t="s">
        <v>76</v>
      </c>
    </row>
    <row r="87" spans="1:8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>
      <c r="A88" s="557"/>
      <c r="B88" s="557"/>
      <c r="C88" s="557"/>
      <c r="D88" s="557"/>
      <c r="E88" s="557"/>
      <c r="F88" s="557"/>
      <c r="G88" s="557"/>
      <c r="H88" s="557"/>
    </row>
    <row r="89" spans="1:8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149988</v>
      </c>
      <c r="H89" s="610" t="s">
        <v>76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K69"/>
  <sheetViews>
    <sheetView workbookViewId="0">
      <selection activeCell="I10" sqref="I10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0" width="9.140625" style="50"/>
    <col min="11" max="11" width="11.28515625" style="50" customWidth="1"/>
    <col min="12" max="16384" width="9.140625" style="50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51"/>
      <c r="D3" s="51" t="s">
        <v>42</v>
      </c>
    </row>
    <row r="5" spans="1:11" ht="16.5" customHeight="1">
      <c r="A5" s="920" t="s">
        <v>3</v>
      </c>
      <c r="B5" s="920" t="s">
        <v>4</v>
      </c>
      <c r="C5" s="920"/>
      <c r="D5" s="920" t="s">
        <v>5</v>
      </c>
      <c r="E5" s="920" t="s">
        <v>6</v>
      </c>
      <c r="F5" s="920"/>
      <c r="G5" s="920"/>
      <c r="H5" s="920"/>
    </row>
    <row r="6" spans="1:11" ht="15.75">
      <c r="A6" s="920"/>
      <c r="B6" s="920"/>
      <c r="C6" s="920"/>
      <c r="D6" s="920"/>
      <c r="E6" s="52" t="s">
        <v>7</v>
      </c>
      <c r="F6" s="52" t="s">
        <v>8</v>
      </c>
      <c r="G6" s="52" t="s">
        <v>9</v>
      </c>
      <c r="H6" s="52" t="s">
        <v>10</v>
      </c>
    </row>
    <row r="7" spans="1:11" ht="16.5" customHeight="1">
      <c r="A7" s="53">
        <v>1</v>
      </c>
      <c r="B7" s="920">
        <v>2</v>
      </c>
      <c r="C7" s="920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11" ht="63.75" customHeight="1">
      <c r="A8" s="55"/>
      <c r="B8" s="56" t="s">
        <v>11</v>
      </c>
      <c r="C8" s="57" t="s">
        <v>12</v>
      </c>
      <c r="D8" s="58" t="s">
        <v>13</v>
      </c>
      <c r="E8" s="54">
        <v>1479311</v>
      </c>
      <c r="F8" s="59">
        <v>0</v>
      </c>
      <c r="G8" s="54">
        <v>0</v>
      </c>
      <c r="H8" s="54">
        <v>0</v>
      </c>
    </row>
    <row r="9" spans="1:11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11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574829</v>
      </c>
      <c r="H10" s="54">
        <v>12834</v>
      </c>
      <c r="K10" s="61"/>
    </row>
    <row r="11" spans="1:11" ht="39">
      <c r="A11" s="55"/>
      <c r="B11" s="60"/>
      <c r="C11" s="57" t="s">
        <v>45</v>
      </c>
      <c r="D11" s="58" t="s">
        <v>13</v>
      </c>
      <c r="E11" s="54">
        <v>67387</v>
      </c>
      <c r="F11" s="59">
        <v>0</v>
      </c>
      <c r="G11" s="54">
        <v>120541</v>
      </c>
      <c r="H11" s="54">
        <v>17958</v>
      </c>
      <c r="K11" s="61"/>
    </row>
    <row r="12" spans="1:11" ht="39">
      <c r="A12" s="55"/>
      <c r="B12" s="60"/>
      <c r="C12" s="57" t="s">
        <v>46</v>
      </c>
      <c r="D12" s="58" t="s">
        <v>13</v>
      </c>
      <c r="E12" s="54">
        <v>1584515</v>
      </c>
      <c r="F12" s="59">
        <v>0</v>
      </c>
      <c r="G12" s="54">
        <v>779565</v>
      </c>
      <c r="H12" s="54">
        <v>24956</v>
      </c>
    </row>
    <row r="13" spans="1:11" ht="39">
      <c r="A13" s="55"/>
      <c r="B13" s="60"/>
      <c r="C13" s="57" t="s">
        <v>16</v>
      </c>
      <c r="D13" s="58" t="s">
        <v>13</v>
      </c>
      <c r="E13" s="54">
        <v>3519958</v>
      </c>
      <c r="F13" s="59">
        <v>0</v>
      </c>
      <c r="G13" s="54">
        <v>4067025</v>
      </c>
      <c r="H13" s="54">
        <v>417411</v>
      </c>
    </row>
    <row r="14" spans="1:11" ht="16.5" customHeight="1">
      <c r="A14" s="55"/>
      <c r="B14" s="921" t="s">
        <v>17</v>
      </c>
      <c r="C14" s="921"/>
      <c r="D14" s="921"/>
      <c r="E14" s="921"/>
      <c r="F14" s="921"/>
      <c r="G14" s="921"/>
      <c r="H14" s="921"/>
    </row>
    <row r="15" spans="1:11" ht="16.5" customHeight="1">
      <c r="A15" s="55"/>
      <c r="B15" s="918" t="s">
        <v>18</v>
      </c>
      <c r="C15" s="918"/>
      <c r="D15" s="58" t="s">
        <v>13</v>
      </c>
      <c r="E15" s="54">
        <v>56063</v>
      </c>
      <c r="F15" s="62">
        <v>0</v>
      </c>
      <c r="G15" s="54">
        <v>92835</v>
      </c>
      <c r="H15" s="54">
        <v>3495</v>
      </c>
    </row>
    <row r="16" spans="1:11" ht="16.5" customHeight="1">
      <c r="A16" s="55"/>
      <c r="B16" s="918" t="s">
        <v>19</v>
      </c>
      <c r="C16" s="918"/>
      <c r="D16" s="58" t="s">
        <v>13</v>
      </c>
      <c r="E16" s="54">
        <v>81912</v>
      </c>
      <c r="F16" s="62">
        <v>0</v>
      </c>
      <c r="G16" s="54">
        <v>211931</v>
      </c>
      <c r="H16" s="54">
        <v>7086</v>
      </c>
    </row>
    <row r="17" spans="1:8" ht="16.5" customHeight="1">
      <c r="A17" s="55"/>
      <c r="B17" s="918" t="s">
        <v>20</v>
      </c>
      <c r="C17" s="918"/>
      <c r="D17" s="58" t="s">
        <v>13</v>
      </c>
      <c r="E17" s="54">
        <v>48268</v>
      </c>
      <c r="F17" s="62">
        <v>0</v>
      </c>
      <c r="G17" s="54">
        <v>134431</v>
      </c>
      <c r="H17" s="54">
        <v>5318</v>
      </c>
    </row>
    <row r="18" spans="1:8" ht="16.5" customHeight="1">
      <c r="A18" s="55"/>
      <c r="B18" s="921" t="s">
        <v>47</v>
      </c>
      <c r="C18" s="921"/>
      <c r="D18" s="58"/>
      <c r="E18" s="62"/>
      <c r="F18" s="62"/>
      <c r="G18" s="62"/>
      <c r="H18" s="62"/>
    </row>
    <row r="19" spans="1:8" ht="16.5" customHeight="1">
      <c r="A19" s="55"/>
      <c r="B19" s="918" t="s">
        <v>48</v>
      </c>
      <c r="C19" s="918"/>
      <c r="D19" s="58" t="s">
        <v>13</v>
      </c>
      <c r="E19" s="62">
        <v>0</v>
      </c>
      <c r="F19" s="62">
        <v>0</v>
      </c>
      <c r="G19" s="62">
        <v>0</v>
      </c>
      <c r="H19" s="62">
        <v>0</v>
      </c>
    </row>
    <row r="20" spans="1:8" ht="16.5" customHeight="1">
      <c r="A20" s="63"/>
      <c r="B20" s="919" t="s">
        <v>49</v>
      </c>
      <c r="C20" s="919"/>
      <c r="D20" s="64" t="s">
        <v>13</v>
      </c>
      <c r="E20" s="65">
        <v>0</v>
      </c>
      <c r="F20" s="62">
        <v>0</v>
      </c>
      <c r="G20" s="65">
        <v>0</v>
      </c>
      <c r="H20" s="65">
        <v>0</v>
      </c>
    </row>
    <row r="21" spans="1:8" ht="15.75">
      <c r="A21" s="66" t="s">
        <v>50</v>
      </c>
      <c r="B21" s="67"/>
      <c r="C21" s="68"/>
      <c r="D21" s="69"/>
      <c r="E21" s="70">
        <v>6837414</v>
      </c>
      <c r="F21" s="71"/>
      <c r="G21" s="70">
        <v>5981157</v>
      </c>
      <c r="H21" s="70">
        <v>489058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13307629</v>
      </c>
    </row>
    <row r="24" spans="1:8" s="80" customFormat="1" ht="15.75">
      <c r="A24" s="79" t="s">
        <v>22</v>
      </c>
    </row>
    <row r="25" spans="1:8" s="80" customFormat="1" ht="15.75">
      <c r="A25" s="79" t="s">
        <v>51</v>
      </c>
    </row>
    <row r="26" spans="1:8" ht="16.5" customHeight="1">
      <c r="A26" s="920" t="s">
        <v>3</v>
      </c>
      <c r="B26" s="920" t="s">
        <v>4</v>
      </c>
      <c r="C26" s="920"/>
      <c r="D26" s="920" t="s">
        <v>5</v>
      </c>
      <c r="E26" s="920" t="s">
        <v>6</v>
      </c>
      <c r="F26" s="920"/>
      <c r="G26" s="920"/>
      <c r="H26" s="920"/>
    </row>
    <row r="27" spans="1:8" ht="15.75">
      <c r="A27" s="920"/>
      <c r="B27" s="920"/>
      <c r="C27" s="920"/>
      <c r="D27" s="920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20" t="s">
        <v>24</v>
      </c>
      <c r="C28" s="920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1479311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381350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67387</v>
      </c>
      <c r="F32" s="54">
        <v>0</v>
      </c>
      <c r="G32" s="54">
        <v>106251</v>
      </c>
      <c r="H32" s="54">
        <v>17958</v>
      </c>
    </row>
    <row r="33" spans="1:8" ht="39">
      <c r="A33" s="55"/>
      <c r="B33" s="60"/>
      <c r="C33" s="57" t="s">
        <v>46</v>
      </c>
      <c r="D33" s="58" t="s">
        <v>13</v>
      </c>
      <c r="E33" s="54">
        <v>1584515</v>
      </c>
      <c r="F33" s="54">
        <v>0</v>
      </c>
      <c r="G33" s="54">
        <v>557284</v>
      </c>
      <c r="H33" s="54">
        <v>15076</v>
      </c>
    </row>
    <row r="34" spans="1:8" ht="39">
      <c r="A34" s="55"/>
      <c r="B34" s="60"/>
      <c r="C34" s="57" t="s">
        <v>16</v>
      </c>
      <c r="D34" s="58" t="s">
        <v>13</v>
      </c>
      <c r="E34" s="54">
        <v>3178258</v>
      </c>
      <c r="F34" s="54">
        <v>0</v>
      </c>
      <c r="G34" s="54">
        <v>2448682</v>
      </c>
      <c r="H34" s="54">
        <v>147665</v>
      </c>
    </row>
    <row r="35" spans="1:8" ht="16.5" customHeight="1">
      <c r="A35" s="55"/>
      <c r="B35" s="921" t="s">
        <v>17</v>
      </c>
      <c r="C35" s="921"/>
      <c r="D35" s="921"/>
      <c r="E35" s="921"/>
      <c r="F35" s="921"/>
      <c r="G35" s="921"/>
      <c r="H35" s="921"/>
    </row>
    <row r="36" spans="1:8" ht="16.5" customHeight="1">
      <c r="A36" s="55"/>
      <c r="B36" s="918" t="s">
        <v>18</v>
      </c>
      <c r="C36" s="918"/>
      <c r="D36" s="58" t="s">
        <v>13</v>
      </c>
      <c r="E36" s="54">
        <v>56063</v>
      </c>
      <c r="F36" s="54">
        <v>0</v>
      </c>
      <c r="G36" s="54">
        <v>92835</v>
      </c>
      <c r="H36" s="54">
        <v>3495</v>
      </c>
    </row>
    <row r="37" spans="1:8" ht="16.5" customHeight="1">
      <c r="A37" s="55"/>
      <c r="B37" s="918" t="s">
        <v>19</v>
      </c>
      <c r="C37" s="918"/>
      <c r="D37" s="58" t="s">
        <v>13</v>
      </c>
      <c r="E37" s="54">
        <v>81912</v>
      </c>
      <c r="F37" s="54">
        <v>0</v>
      </c>
      <c r="G37" s="54">
        <v>211931</v>
      </c>
      <c r="H37" s="54">
        <v>7086</v>
      </c>
    </row>
    <row r="38" spans="1:8" ht="16.5" customHeight="1">
      <c r="A38" s="55"/>
      <c r="B38" s="918" t="s">
        <v>20</v>
      </c>
      <c r="C38" s="918"/>
      <c r="D38" s="58" t="s">
        <v>13</v>
      </c>
      <c r="E38" s="54">
        <v>48268</v>
      </c>
      <c r="F38" s="54">
        <v>0</v>
      </c>
      <c r="G38" s="54">
        <v>134431</v>
      </c>
      <c r="H38" s="54">
        <v>5318</v>
      </c>
    </row>
    <row r="39" spans="1:8" ht="15.75">
      <c r="A39" s="81"/>
      <c r="B39" s="919"/>
      <c r="C39" s="919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6495714</v>
      </c>
      <c r="F40" s="85">
        <v>0</v>
      </c>
      <c r="G40" s="84">
        <v>3932764</v>
      </c>
      <c r="H40" s="84">
        <v>196598</v>
      </c>
    </row>
    <row r="41" spans="1:8">
      <c r="A41" s="86"/>
      <c r="B41" s="87"/>
      <c r="C41" s="87"/>
      <c r="D41" s="88"/>
      <c r="H41" s="89">
        <v>10625076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3819</v>
      </c>
    </row>
    <row r="47" spans="1:8" ht="39">
      <c r="A47" s="55"/>
      <c r="B47" s="60"/>
      <c r="C47" s="57" t="s">
        <v>16</v>
      </c>
      <c r="D47" s="58" t="s">
        <v>13</v>
      </c>
      <c r="E47" s="54">
        <v>341700</v>
      </c>
      <c r="F47" s="59"/>
      <c r="G47" s="54">
        <v>116821</v>
      </c>
      <c r="H47" s="54">
        <v>136340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115100</v>
      </c>
      <c r="H50" s="99">
        <v>12834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6061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1046931</v>
      </c>
      <c r="H52" s="54">
        <v>4365</v>
      </c>
    </row>
    <row r="54" spans="1:8" s="94" customFormat="1">
      <c r="A54" s="94" t="s">
        <v>54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147399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318614</v>
      </c>
      <c r="H56" s="54">
        <v>129041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74882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128437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7540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78379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14290</v>
      </c>
      <c r="H69" s="54"/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135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6528310</v>
      </c>
      <c r="F8" s="535">
        <v>0</v>
      </c>
      <c r="G8" s="511">
        <v>11213047</v>
      </c>
      <c r="H8" s="511">
        <v>252618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34765</v>
      </c>
      <c r="F11" s="539">
        <v>0</v>
      </c>
      <c r="G11" s="511">
        <v>6061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62423</v>
      </c>
      <c r="F12" s="539">
        <v>0</v>
      </c>
      <c r="G12" s="511">
        <v>10346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46505</v>
      </c>
      <c r="F13" s="539">
        <v>0</v>
      </c>
      <c r="G13" s="511">
        <v>13358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6672003</v>
      </c>
      <c r="F17" s="548"/>
      <c r="G17" s="623">
        <v>11242812</v>
      </c>
      <c r="H17" s="623">
        <v>252618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18167433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4932530</v>
      </c>
      <c r="F25" s="511">
        <v>0</v>
      </c>
      <c r="G25" s="511">
        <v>7879871</v>
      </c>
      <c r="H25" s="511">
        <v>105283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34765</v>
      </c>
      <c r="F32" s="511">
        <v>0</v>
      </c>
      <c r="G32" s="511">
        <v>6061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62423</v>
      </c>
      <c r="F33" s="511">
        <v>0</v>
      </c>
      <c r="G33" s="511">
        <v>10346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46505</v>
      </c>
      <c r="F34" s="511">
        <v>0</v>
      </c>
      <c r="G34" s="511">
        <v>13358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5076223</v>
      </c>
      <c r="F36" s="564">
        <v>0</v>
      </c>
      <c r="G36" s="563">
        <v>7909636</v>
      </c>
      <c r="H36" s="563">
        <v>105283</v>
      </c>
    </row>
    <row r="37" spans="1:10" s="557" customFormat="1">
      <c r="A37" s="565"/>
      <c r="B37" s="566"/>
      <c r="C37" s="566"/>
      <c r="D37" s="567"/>
      <c r="H37" s="568">
        <v>13091142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273020</v>
      </c>
      <c r="F42" s="617"/>
      <c r="G42" s="616">
        <v>221338</v>
      </c>
      <c r="H42" s="616">
        <v>7189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292207</v>
      </c>
      <c r="H45" s="616">
        <v>7269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314996</v>
      </c>
      <c r="H48" s="616">
        <v>21333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174521</v>
      </c>
      <c r="H53" s="610">
        <v>9383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721800</v>
      </c>
      <c r="F55" s="617"/>
      <c r="G55" s="616">
        <v>77162</v>
      </c>
      <c r="H55" s="616">
        <v>16266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600960</v>
      </c>
      <c r="F58" s="617">
        <v>0</v>
      </c>
      <c r="G58" s="616">
        <v>1583422</v>
      </c>
      <c r="H58" s="616">
        <v>62135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38000</v>
      </c>
      <c r="H61" s="610">
        <v>17900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203796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14861</v>
      </c>
      <c r="H71" s="610">
        <v>5860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205600</v>
      </c>
      <c r="H75" s="610" t="s">
        <v>76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57313</v>
      </c>
      <c r="H79" s="610" t="s">
        <v>76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2488</v>
      </c>
      <c r="H84" s="610" t="s">
        <v>76</v>
      </c>
    </row>
    <row r="85" spans="1:8" s="474" customFormat="1"/>
    <row r="86" spans="1:8" s="474" customFormat="1"/>
    <row r="87" spans="1:8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8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147472</v>
      </c>
      <c r="H89" s="610" t="s">
        <v>76</v>
      </c>
    </row>
    <row r="90" spans="1:8" s="474" customFormat="1"/>
    <row r="91" spans="1:8" s="474" customFormat="1"/>
    <row r="92" spans="1:8" s="474" customFormat="1"/>
    <row r="93" spans="1:8" s="474" customFormat="1"/>
    <row r="94" spans="1:8" s="474" customFormat="1"/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136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5137810</v>
      </c>
      <c r="F8" s="535">
        <v>0</v>
      </c>
      <c r="G8" s="511">
        <v>11232705</v>
      </c>
      <c r="H8" s="511">
        <v>248724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32804</v>
      </c>
      <c r="F11" s="539">
        <v>0</v>
      </c>
      <c r="G11" s="511">
        <v>5714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54388</v>
      </c>
      <c r="F12" s="539">
        <v>0</v>
      </c>
      <c r="G12" s="511">
        <v>11210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41894</v>
      </c>
      <c r="F13" s="539">
        <v>0</v>
      </c>
      <c r="G13" s="511">
        <v>9858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5266896</v>
      </c>
      <c r="F17" s="548"/>
      <c r="G17" s="623">
        <v>11259487</v>
      </c>
      <c r="H17" s="623">
        <v>248724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16775107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3110559</v>
      </c>
      <c r="F25" s="511">
        <v>0</v>
      </c>
      <c r="G25" s="511">
        <v>8370244</v>
      </c>
      <c r="H25" s="511">
        <v>97032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32804</v>
      </c>
      <c r="F32" s="511">
        <v>0</v>
      </c>
      <c r="G32" s="511">
        <v>5714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54388</v>
      </c>
      <c r="F33" s="511">
        <v>0</v>
      </c>
      <c r="G33" s="511">
        <v>11210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41894</v>
      </c>
      <c r="F34" s="511">
        <v>0</v>
      </c>
      <c r="G34" s="511">
        <v>9858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3239645</v>
      </c>
      <c r="F36" s="564">
        <v>0</v>
      </c>
      <c r="G36" s="563">
        <v>8397026</v>
      </c>
      <c r="H36" s="563">
        <v>97032</v>
      </c>
    </row>
    <row r="37" spans="1:10" s="557" customFormat="1">
      <c r="A37" s="565"/>
      <c r="B37" s="566"/>
      <c r="C37" s="566"/>
      <c r="D37" s="567"/>
      <c r="H37" s="568">
        <v>11733703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259128</v>
      </c>
      <c r="F42" s="617"/>
      <c r="G42" s="616">
        <v>201437</v>
      </c>
      <c r="H42" s="616">
        <v>7041</v>
      </c>
      <c r="I42" s="653"/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339788</v>
      </c>
      <c r="H45" s="616">
        <v>8070</v>
      </c>
      <c r="I45" s="653"/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273860</v>
      </c>
      <c r="H48" s="616">
        <v>23425</v>
      </c>
      <c r="I48" s="653"/>
    </row>
    <row r="49" spans="1:9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9" s="557" customFormat="1"/>
    <row r="51" spans="1:9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9" s="557" customFormat="1"/>
    <row r="53" spans="1:9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217436</v>
      </c>
      <c r="H53" s="610">
        <v>12505</v>
      </c>
      <c r="I53" s="653"/>
    </row>
    <row r="54" spans="1:9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9" s="557" customFormat="1" ht="28.9" customHeight="1">
      <c r="A55" s="612"/>
      <c r="B55" s="618"/>
      <c r="C55" s="614"/>
      <c r="D55" s="615" t="s">
        <v>13</v>
      </c>
      <c r="E55" s="616">
        <v>641350</v>
      </c>
      <c r="F55" s="617"/>
      <c r="G55" s="616">
        <v>148930</v>
      </c>
      <c r="H55" s="616">
        <v>24493</v>
      </c>
    </row>
    <row r="56" spans="1:9" s="557" customFormat="1"/>
    <row r="57" spans="1:9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9" s="557" customFormat="1" ht="36.6" customHeight="1">
      <c r="A58" s="612"/>
      <c r="B58" s="618"/>
      <c r="C58" s="614"/>
      <c r="D58" s="615" t="s">
        <v>13</v>
      </c>
      <c r="E58" s="616">
        <v>1126773</v>
      </c>
      <c r="F58" s="617">
        <v>0</v>
      </c>
      <c r="G58" s="616">
        <v>1009938</v>
      </c>
      <c r="H58" s="616">
        <v>54197</v>
      </c>
      <c r="I58" s="653"/>
    </row>
    <row r="59" spans="1:9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9" s="557" customFormat="1"/>
    <row r="61" spans="1:9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46400</v>
      </c>
      <c r="H61" s="610">
        <v>15800</v>
      </c>
      <c r="I61" s="653"/>
    </row>
    <row r="62" spans="1:9" s="557" customFormat="1"/>
    <row r="63" spans="1:9" s="557" customFormat="1"/>
    <row r="64" spans="1:9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191361</v>
      </c>
      <c r="H66" s="622"/>
      <c r="I66" s="653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15232</v>
      </c>
      <c r="H71" s="610">
        <v>6161</v>
      </c>
      <c r="I71" s="653"/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208000</v>
      </c>
      <c r="H75" s="610" t="s">
        <v>76</v>
      </c>
      <c r="I75" s="653"/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53767</v>
      </c>
      <c r="H79" s="610" t="s">
        <v>76</v>
      </c>
      <c r="I79" s="654"/>
    </row>
    <row r="80" spans="1:11" s="474" customFormat="1"/>
    <row r="81" spans="1:9" s="474" customFormat="1"/>
    <row r="82" spans="1:9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9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9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0</v>
      </c>
      <c r="H84" s="610" t="s">
        <v>76</v>
      </c>
      <c r="I84" s="654"/>
    </row>
    <row r="85" spans="1:9" s="474" customFormat="1"/>
    <row r="86" spans="1:9" s="474" customFormat="1"/>
    <row r="87" spans="1:9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9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9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156312</v>
      </c>
      <c r="H89" s="610" t="s">
        <v>76</v>
      </c>
      <c r="I89" s="654"/>
    </row>
    <row r="90" spans="1:9" s="474" customFormat="1"/>
    <row r="91" spans="1:9" s="474" customFormat="1"/>
    <row r="92" spans="1:9" s="474" customFormat="1"/>
    <row r="93" spans="1:9" s="474" customFormat="1"/>
    <row r="94" spans="1:9" s="474" customFormat="1"/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137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5743510</v>
      </c>
      <c r="F8" s="535">
        <v>0</v>
      </c>
      <c r="G8" s="511">
        <v>10983737</v>
      </c>
      <c r="H8" s="511">
        <v>314021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36422</v>
      </c>
      <c r="F11" s="539">
        <v>0</v>
      </c>
      <c r="G11" s="511">
        <v>6235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60016</v>
      </c>
      <c r="F12" s="539">
        <v>0</v>
      </c>
      <c r="G12" s="511">
        <v>14251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51227</v>
      </c>
      <c r="F13" s="539">
        <v>0</v>
      </c>
      <c r="G13" s="511">
        <v>9453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5891175</v>
      </c>
      <c r="F17" s="548"/>
      <c r="G17" s="623">
        <v>11013676</v>
      </c>
      <c r="H17" s="623">
        <v>314021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17218872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3445634</v>
      </c>
      <c r="F25" s="511">
        <v>0</v>
      </c>
      <c r="G25" s="511">
        <v>8027942</v>
      </c>
      <c r="H25" s="511">
        <v>167692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36422</v>
      </c>
      <c r="F32" s="511">
        <v>0</v>
      </c>
      <c r="G32" s="511">
        <v>6235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60016</v>
      </c>
      <c r="F33" s="511">
        <v>0</v>
      </c>
      <c r="G33" s="511">
        <v>14251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51227</v>
      </c>
      <c r="F34" s="511">
        <v>0</v>
      </c>
      <c r="G34" s="511">
        <v>9453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3593299</v>
      </c>
      <c r="F36" s="564">
        <v>0</v>
      </c>
      <c r="G36" s="563">
        <v>8057881</v>
      </c>
      <c r="H36" s="563">
        <v>167692</v>
      </c>
    </row>
    <row r="37" spans="1:10" s="557" customFormat="1">
      <c r="A37" s="565"/>
      <c r="B37" s="566"/>
      <c r="C37" s="566"/>
      <c r="D37" s="567"/>
      <c r="H37" s="568">
        <v>11818872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251118</v>
      </c>
      <c r="F42" s="633"/>
      <c r="G42" s="632">
        <v>268955</v>
      </c>
      <c r="H42" s="632">
        <v>6797</v>
      </c>
      <c r="I42" s="653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335891</v>
      </c>
      <c r="H45" s="632">
        <v>8915</v>
      </c>
      <c r="I45" s="653"/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273172</v>
      </c>
      <c r="H48" s="632">
        <v>15682</v>
      </c>
      <c r="I48" s="653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</row>
    <row r="52" spans="1:9" s="557" customFormat="1">
      <c r="E52" s="634"/>
      <c r="F52" s="634"/>
      <c r="G52" s="634"/>
      <c r="H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209070</v>
      </c>
      <c r="H53" s="648">
        <v>12894</v>
      </c>
      <c r="I53" s="653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641270</v>
      </c>
      <c r="F55" s="633"/>
      <c r="G55" s="632">
        <v>143591</v>
      </c>
      <c r="H55" s="632">
        <v>20936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632">
        <v>1405488</v>
      </c>
      <c r="F58" s="633">
        <v>0</v>
      </c>
      <c r="G58" s="632">
        <v>1074251</v>
      </c>
      <c r="H58" s="632">
        <v>59605</v>
      </c>
      <c r="I58" s="653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54320</v>
      </c>
      <c r="H61" s="648">
        <v>16800</v>
      </c>
      <c r="I61" s="653"/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199656</v>
      </c>
      <c r="H66" s="652"/>
      <c r="I66" s="653"/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12639</v>
      </c>
      <c r="H71" s="648">
        <v>4700</v>
      </c>
      <c r="I71" s="653"/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179600</v>
      </c>
      <c r="H75" s="648" t="s">
        <v>76</v>
      </c>
      <c r="I75" s="653"/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56791</v>
      </c>
      <c r="H79" s="648" t="s">
        <v>76</v>
      </c>
      <c r="I79" s="654"/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0</v>
      </c>
      <c r="H84" s="648" t="s">
        <v>76</v>
      </c>
      <c r="I84" s="654"/>
    </row>
    <row r="85" spans="1:9" s="474" customFormat="1">
      <c r="E85" s="2"/>
      <c r="F85" s="2"/>
      <c r="G85" s="2"/>
      <c r="H85" s="2"/>
    </row>
    <row r="86" spans="1:9" s="474" customFormat="1">
      <c r="E86" s="2"/>
      <c r="F86" s="2"/>
      <c r="G86" s="2"/>
      <c r="H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147859</v>
      </c>
      <c r="H89" s="648" t="s">
        <v>76</v>
      </c>
      <c r="I89" s="654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138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8464210</v>
      </c>
      <c r="F8" s="535">
        <v>0</v>
      </c>
      <c r="G8" s="511">
        <v>12374266</v>
      </c>
      <c r="H8" s="511">
        <v>491050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35004</v>
      </c>
      <c r="F11" s="539">
        <v>0</v>
      </c>
      <c r="G11" s="511">
        <v>12045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55303</v>
      </c>
      <c r="F12" s="539">
        <v>0</v>
      </c>
      <c r="G12" s="511">
        <v>23783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57428</v>
      </c>
      <c r="F13" s="539">
        <v>0</v>
      </c>
      <c r="G13" s="511">
        <v>20212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8611945</v>
      </c>
      <c r="F17" s="548"/>
      <c r="G17" s="623">
        <v>12430306</v>
      </c>
      <c r="H17" s="623">
        <v>491050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21533301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5726544</v>
      </c>
      <c r="F25" s="511">
        <v>0</v>
      </c>
      <c r="G25" s="511">
        <v>8818936</v>
      </c>
      <c r="H25" s="511">
        <v>328149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35004</v>
      </c>
      <c r="F32" s="511">
        <v>0</v>
      </c>
      <c r="G32" s="511">
        <v>12045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55303</v>
      </c>
      <c r="F33" s="511">
        <v>0</v>
      </c>
      <c r="G33" s="511">
        <v>23783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57428</v>
      </c>
      <c r="F34" s="511">
        <v>0</v>
      </c>
      <c r="G34" s="511">
        <v>20212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5874279</v>
      </c>
      <c r="F36" s="564">
        <v>0</v>
      </c>
      <c r="G36" s="563">
        <v>8874976</v>
      </c>
      <c r="H36" s="563">
        <v>328149</v>
      </c>
    </row>
    <row r="37" spans="1:10" s="557" customFormat="1">
      <c r="A37" s="565"/>
      <c r="B37" s="566"/>
      <c r="C37" s="566"/>
      <c r="D37" s="567"/>
      <c r="H37" s="568">
        <v>15077404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378546</v>
      </c>
      <c r="F42" s="633"/>
      <c r="G42" s="632">
        <v>303930</v>
      </c>
      <c r="H42" s="632">
        <v>6523</v>
      </c>
      <c r="I42" s="656"/>
    </row>
    <row r="43" spans="1:10" s="557" customFormat="1">
      <c r="E43" s="634"/>
      <c r="F43" s="634"/>
      <c r="G43" s="634"/>
      <c r="H43" s="634"/>
      <c r="I43" s="656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56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731178</v>
      </c>
      <c r="H45" s="632">
        <v>5782</v>
      </c>
      <c r="I45" s="656"/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315426</v>
      </c>
      <c r="H48" s="632">
        <v>18426</v>
      </c>
      <c r="I48" s="65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</row>
    <row r="52" spans="1:9" s="557" customFormat="1">
      <c r="E52" s="634"/>
      <c r="F52" s="634"/>
      <c r="G52" s="634"/>
      <c r="H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219213</v>
      </c>
      <c r="H53" s="648">
        <v>16900</v>
      </c>
      <c r="I53" s="656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788460</v>
      </c>
      <c r="F55" s="633"/>
      <c r="G55" s="632">
        <v>291978</v>
      </c>
      <c r="H55" s="632">
        <v>24212</v>
      </c>
      <c r="I55" s="656"/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632">
        <v>1570660</v>
      </c>
      <c r="F58" s="633">
        <v>0</v>
      </c>
      <c r="G58" s="632">
        <v>1039672</v>
      </c>
      <c r="H58" s="632">
        <v>69238</v>
      </c>
      <c r="I58" s="656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60520</v>
      </c>
      <c r="H61" s="648">
        <v>16640</v>
      </c>
      <c r="I61" s="656"/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173311</v>
      </c>
      <c r="H66" s="652"/>
      <c r="I66" s="656"/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12255</v>
      </c>
      <c r="H71" s="648">
        <v>5180</v>
      </c>
      <c r="I71" s="656"/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186800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50118</v>
      </c>
      <c r="H79" s="648" t="s">
        <v>76</v>
      </c>
      <c r="I79" s="657"/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20853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657"/>
    </row>
    <row r="86" spans="1:9" s="474" customFormat="1">
      <c r="E86" s="2"/>
      <c r="F86" s="2"/>
      <c r="G86" s="2"/>
      <c r="H86" s="2"/>
      <c r="I86" s="657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657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657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150076</v>
      </c>
      <c r="H89" s="648" t="s">
        <v>76</v>
      </c>
      <c r="I89" s="657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cenarios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139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7438832</v>
      </c>
      <c r="F8" s="535">
        <v>0</v>
      </c>
      <c r="G8" s="511">
        <v>12970839</v>
      </c>
      <c r="H8" s="511">
        <v>488646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31055</v>
      </c>
      <c r="F11" s="539">
        <v>0</v>
      </c>
      <c r="G11" s="511">
        <v>12378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44612</v>
      </c>
      <c r="F12" s="539">
        <v>0</v>
      </c>
      <c r="G12" s="511">
        <v>26973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51862</v>
      </c>
      <c r="F13" s="539">
        <v>0</v>
      </c>
      <c r="G13" s="511">
        <v>20916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7566361</v>
      </c>
      <c r="F17" s="548"/>
      <c r="G17" s="623">
        <v>13031106</v>
      </c>
      <c r="H17" s="623">
        <v>488646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21086113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4939635</v>
      </c>
      <c r="F25" s="511">
        <v>0</v>
      </c>
      <c r="G25" s="511">
        <v>9296860</v>
      </c>
      <c r="H25" s="511">
        <v>328058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31055</v>
      </c>
      <c r="F32" s="511">
        <v>0</v>
      </c>
      <c r="G32" s="511">
        <v>12378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44612</v>
      </c>
      <c r="F33" s="511">
        <v>0</v>
      </c>
      <c r="G33" s="511">
        <v>26973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51862</v>
      </c>
      <c r="F34" s="511">
        <v>0</v>
      </c>
      <c r="G34" s="511">
        <v>20916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5067164</v>
      </c>
      <c r="F36" s="564">
        <v>0</v>
      </c>
      <c r="G36" s="563">
        <v>9357127</v>
      </c>
      <c r="H36" s="563">
        <v>328058</v>
      </c>
    </row>
    <row r="37" spans="1:10" s="557" customFormat="1">
      <c r="A37" s="565"/>
      <c r="B37" s="566"/>
      <c r="C37" s="566"/>
      <c r="D37" s="567"/>
      <c r="H37" s="568">
        <v>14752349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382589</v>
      </c>
      <c r="F42" s="633"/>
      <c r="G42" s="632">
        <v>341784</v>
      </c>
      <c r="H42" s="632">
        <v>6523</v>
      </c>
      <c r="I42" s="634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892999</v>
      </c>
      <c r="H45" s="632">
        <v>5168</v>
      </c>
      <c r="I45" s="634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328673</v>
      </c>
      <c r="H48" s="632">
        <v>15771</v>
      </c>
      <c r="I48" s="658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  <c r="I51" s="634"/>
    </row>
    <row r="52" spans="1:9" s="557" customFormat="1">
      <c r="E52" s="634"/>
      <c r="F52" s="634"/>
      <c r="G52" s="634"/>
      <c r="H52" s="634"/>
      <c r="I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241317</v>
      </c>
      <c r="H53" s="648">
        <v>21292</v>
      </c>
      <c r="I53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675250</v>
      </c>
      <c r="F55" s="633"/>
      <c r="G55" s="632">
        <v>141853</v>
      </c>
      <c r="H55" s="632">
        <v>24652</v>
      </c>
      <c r="I55" s="634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632">
        <v>1441358</v>
      </c>
      <c r="F58" s="633">
        <v>0</v>
      </c>
      <c r="G58" s="632">
        <v>1021568</v>
      </c>
      <c r="H58" s="632">
        <v>64082</v>
      </c>
      <c r="I58" s="634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45400</v>
      </c>
      <c r="H61" s="648">
        <v>17340</v>
      </c>
      <c r="I61" s="634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176189</v>
      </c>
      <c r="H66" s="652"/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105920</v>
      </c>
      <c r="H71" s="648">
        <v>5760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161200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46760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17389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152927</v>
      </c>
      <c r="H89" s="648" t="s">
        <v>76</v>
      </c>
      <c r="I89" s="2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cenarios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140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7438832</v>
      </c>
      <c r="F8" s="535">
        <v>0</v>
      </c>
      <c r="G8" s="511">
        <v>12970839</v>
      </c>
      <c r="H8" s="511">
        <v>488646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31055</v>
      </c>
      <c r="F11" s="539">
        <v>0</v>
      </c>
      <c r="G11" s="511">
        <v>12378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44612</v>
      </c>
      <c r="F12" s="539">
        <v>0</v>
      </c>
      <c r="G12" s="511">
        <v>26973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51862</v>
      </c>
      <c r="F13" s="539">
        <v>0</v>
      </c>
      <c r="G13" s="511">
        <v>20916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7566361</v>
      </c>
      <c r="F17" s="548"/>
      <c r="G17" s="623">
        <v>13031106</v>
      </c>
      <c r="H17" s="623">
        <v>488646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21086113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4939635</v>
      </c>
      <c r="F25" s="511">
        <v>0</v>
      </c>
      <c r="G25" s="511">
        <v>9296860</v>
      </c>
      <c r="H25" s="511">
        <v>328058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31055</v>
      </c>
      <c r="F32" s="511">
        <v>0</v>
      </c>
      <c r="G32" s="511">
        <v>12378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44612</v>
      </c>
      <c r="F33" s="511">
        <v>0</v>
      </c>
      <c r="G33" s="511">
        <v>26973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51862</v>
      </c>
      <c r="F34" s="511">
        <v>0</v>
      </c>
      <c r="G34" s="511">
        <v>20916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5067164</v>
      </c>
      <c r="F36" s="564">
        <v>0</v>
      </c>
      <c r="G36" s="563">
        <v>9357127</v>
      </c>
      <c r="H36" s="563">
        <v>328058</v>
      </c>
    </row>
    <row r="37" spans="1:10" s="557" customFormat="1">
      <c r="A37" s="565"/>
      <c r="B37" s="566"/>
      <c r="C37" s="566"/>
      <c r="D37" s="567"/>
      <c r="H37" s="568">
        <v>14752349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382589</v>
      </c>
      <c r="F42" s="633"/>
      <c r="G42" s="632">
        <v>341784</v>
      </c>
      <c r="H42" s="632">
        <v>6523</v>
      </c>
      <c r="I42" s="634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892999</v>
      </c>
      <c r="H45" s="632">
        <v>5168</v>
      </c>
      <c r="I45" s="634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328673</v>
      </c>
      <c r="H48" s="632">
        <v>15771</v>
      </c>
      <c r="I48" s="658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  <c r="I51" s="634"/>
    </row>
    <row r="52" spans="1:9" s="557" customFormat="1">
      <c r="E52" s="634"/>
      <c r="F52" s="634"/>
      <c r="G52" s="634"/>
      <c r="H52" s="634"/>
      <c r="I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241317</v>
      </c>
      <c r="H53" s="648">
        <v>21292</v>
      </c>
      <c r="I53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675250</v>
      </c>
      <c r="F55" s="633"/>
      <c r="G55" s="632">
        <v>141853</v>
      </c>
      <c r="H55" s="632">
        <v>24652</v>
      </c>
      <c r="I55" s="634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632">
        <v>1441358</v>
      </c>
      <c r="F58" s="633">
        <v>0</v>
      </c>
      <c r="G58" s="632">
        <v>1021568</v>
      </c>
      <c r="H58" s="632">
        <v>64082</v>
      </c>
      <c r="I58" s="634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45400</v>
      </c>
      <c r="H61" s="648">
        <v>17340</v>
      </c>
      <c r="I61" s="634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176189</v>
      </c>
      <c r="H66" s="652"/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105920</v>
      </c>
      <c r="H71" s="648">
        <v>5760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161200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46760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17389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152927</v>
      </c>
      <c r="H89" s="648" t="s">
        <v>76</v>
      </c>
      <c r="I89" s="2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141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5627592</v>
      </c>
      <c r="F8" s="535">
        <v>273778</v>
      </c>
      <c r="G8" s="511">
        <v>14144345</v>
      </c>
      <c r="H8" s="511">
        <v>1908338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30284</v>
      </c>
      <c r="F11" s="539">
        <v>0</v>
      </c>
      <c r="G11" s="511">
        <v>14930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40318</v>
      </c>
      <c r="F12" s="539">
        <v>0</v>
      </c>
      <c r="G12" s="511">
        <v>26681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37976</v>
      </c>
      <c r="F13" s="539">
        <v>0</v>
      </c>
      <c r="G13" s="511">
        <v>21452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5736170</v>
      </c>
      <c r="F17" s="623">
        <v>273778</v>
      </c>
      <c r="G17" s="623">
        <v>14207408</v>
      </c>
      <c r="H17" s="623">
        <v>1908338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22125694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3254832</v>
      </c>
      <c r="F25" s="511">
        <v>0</v>
      </c>
      <c r="G25" s="511">
        <v>10437150</v>
      </c>
      <c r="H25" s="625">
        <v>1776129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30284</v>
      </c>
      <c r="F32" s="511">
        <v>0</v>
      </c>
      <c r="G32" s="511">
        <v>14930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40318</v>
      </c>
      <c r="F33" s="511">
        <v>0</v>
      </c>
      <c r="G33" s="511">
        <v>26681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37976</v>
      </c>
      <c r="F34" s="511">
        <v>0</v>
      </c>
      <c r="G34" s="511">
        <v>21452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3363410</v>
      </c>
      <c r="F36" s="659">
        <v>0</v>
      </c>
      <c r="G36" s="563">
        <v>10500213</v>
      </c>
      <c r="H36" s="660">
        <v>1776129</v>
      </c>
    </row>
    <row r="37" spans="1:10" s="557" customFormat="1">
      <c r="A37" s="565"/>
      <c r="B37" s="566"/>
      <c r="C37" s="566"/>
      <c r="D37" s="567"/>
      <c r="H37" s="568">
        <v>15639752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331270</v>
      </c>
      <c r="F42" s="633"/>
      <c r="G42" s="632">
        <v>284215</v>
      </c>
      <c r="H42" s="632">
        <v>6480</v>
      </c>
      <c r="J42" s="661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1157338</v>
      </c>
      <c r="H45" s="632">
        <v>4638</v>
      </c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359720</v>
      </c>
      <c r="H48" s="632">
        <v>19191</v>
      </c>
      <c r="I48" s="662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>
      <c r="I51" s="474"/>
    </row>
    <row r="52" spans="1:9">
      <c r="I52" s="474"/>
    </row>
    <row r="53" spans="1:9">
      <c r="I53" s="47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666200</v>
      </c>
      <c r="F55" s="633">
        <v>273778</v>
      </c>
      <c r="G55" s="632">
        <v>144096</v>
      </c>
      <c r="H55" s="632">
        <v>21300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48">
        <v>1375290</v>
      </c>
      <c r="F58" s="49">
        <v>0</v>
      </c>
      <c r="G58" s="48">
        <v>966365</v>
      </c>
      <c r="H58" s="48">
        <v>57200</v>
      </c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46240</v>
      </c>
      <c r="H61" s="648">
        <v>16620</v>
      </c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101600</v>
      </c>
      <c r="H66" s="647">
        <v>0</v>
      </c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7261</v>
      </c>
      <c r="H71" s="648">
        <v>60</v>
      </c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5108</v>
      </c>
      <c r="H75" s="648" t="s">
        <v>76</v>
      </c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56925</v>
      </c>
      <c r="H79" s="648" t="s">
        <v>76</v>
      </c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148400</v>
      </c>
      <c r="H84" s="648" t="s">
        <v>76</v>
      </c>
    </row>
    <row r="85" spans="1:9" s="474" customFormat="1">
      <c r="E85" s="2"/>
      <c r="F85" s="2"/>
      <c r="G85" s="2"/>
      <c r="H85" s="2"/>
    </row>
    <row r="86" spans="1:9" s="474" customFormat="1">
      <c r="E86" s="2"/>
      <c r="F86" s="2"/>
      <c r="G86" s="2"/>
      <c r="H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163753</v>
      </c>
      <c r="H89" s="648" t="s">
        <v>76</v>
      </c>
    </row>
    <row r="90" spans="1:9" s="474" customFormat="1">
      <c r="E90" s="2"/>
      <c r="F90" s="2"/>
      <c r="G90" s="2"/>
      <c r="H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99187</v>
      </c>
      <c r="H93" s="648" t="s">
        <v>76</v>
      </c>
    </row>
    <row r="94" spans="1:9" s="474" customFormat="1"/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  <c r="I95" s="474"/>
    </row>
    <row r="96" spans="1:9">
      <c r="A96" s="557"/>
      <c r="B96" s="557"/>
      <c r="C96" s="557"/>
      <c r="D96" s="557"/>
      <c r="E96" s="634"/>
      <c r="F96" s="634"/>
      <c r="G96" s="634"/>
      <c r="H96" s="634"/>
      <c r="I96" s="47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144600</v>
      </c>
      <c r="H97" s="648" t="s">
        <v>76</v>
      </c>
      <c r="I97" s="662"/>
    </row>
    <row r="98" spans="1:9">
      <c r="I98" s="474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</row>
    <row r="100" spans="1:9" s="557" customFormat="1">
      <c r="E100" s="634"/>
      <c r="F100" s="634"/>
      <c r="G100" s="634"/>
      <c r="H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22387</v>
      </c>
      <c r="H101" s="648">
        <v>6720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146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5899286</v>
      </c>
      <c r="F8" s="535">
        <v>275678</v>
      </c>
      <c r="G8" s="511">
        <v>14016377</v>
      </c>
      <c r="H8" s="511">
        <v>1372387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28803</v>
      </c>
      <c r="F11" s="539">
        <v>0</v>
      </c>
      <c r="G11" s="511">
        <v>12498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39612</v>
      </c>
      <c r="F12" s="539">
        <v>0</v>
      </c>
      <c r="G12" s="511">
        <v>24327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45023</v>
      </c>
      <c r="F13" s="539">
        <v>0</v>
      </c>
      <c r="G13" s="511">
        <v>19232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6012724</v>
      </c>
      <c r="F17" s="623">
        <v>275678</v>
      </c>
      <c r="G17" s="623">
        <v>14072434</v>
      </c>
      <c r="H17" s="623">
        <v>1372387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21733223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3384920</v>
      </c>
      <c r="F25" s="511">
        <v>0</v>
      </c>
      <c r="G25" s="511">
        <v>10498168</v>
      </c>
      <c r="H25" s="625">
        <v>1219813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28803</v>
      </c>
      <c r="F32" s="511">
        <v>0</v>
      </c>
      <c r="G32" s="511">
        <v>12498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39612</v>
      </c>
      <c r="F33" s="511">
        <v>0</v>
      </c>
      <c r="G33" s="511">
        <v>24327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45023</v>
      </c>
      <c r="F34" s="511">
        <v>0</v>
      </c>
      <c r="G34" s="511">
        <v>19232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3498358</v>
      </c>
      <c r="F36" s="659">
        <v>0</v>
      </c>
      <c r="G36" s="563">
        <v>10554225</v>
      </c>
      <c r="H36" s="660">
        <v>1219813</v>
      </c>
    </row>
    <row r="37" spans="1:10" s="557" customFormat="1">
      <c r="A37" s="565"/>
      <c r="B37" s="566"/>
      <c r="C37" s="566"/>
      <c r="D37" s="567"/>
      <c r="H37" s="568">
        <v>15272396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276793</v>
      </c>
      <c r="F42" s="633"/>
      <c r="G42" s="632">
        <v>285509</v>
      </c>
      <c r="H42" s="632">
        <v>5901</v>
      </c>
      <c r="J42" s="664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936464</v>
      </c>
      <c r="H45" s="632">
        <v>5151</v>
      </c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359822</v>
      </c>
      <c r="H48" s="632">
        <v>17254</v>
      </c>
      <c r="I48" s="662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>
      <c r="I51" s="474"/>
    </row>
    <row r="52" spans="1:9">
      <c r="I52" s="474"/>
    </row>
    <row r="53" spans="1:9">
      <c r="I53" s="47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739080</v>
      </c>
      <c r="F55" s="633">
        <v>275678</v>
      </c>
      <c r="G55" s="632">
        <v>131062</v>
      </c>
      <c r="H55" s="632">
        <v>33369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48">
        <v>1498493</v>
      </c>
      <c r="F58" s="49">
        <v>0</v>
      </c>
      <c r="G58" s="48">
        <v>1006807</v>
      </c>
      <c r="H58" s="48">
        <v>67893</v>
      </c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59680</v>
      </c>
      <c r="H61" s="648">
        <v>15360</v>
      </c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99600</v>
      </c>
      <c r="H66" s="647">
        <v>0</v>
      </c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7503</v>
      </c>
      <c r="H71" s="648">
        <v>1806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11124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48602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155600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147398</v>
      </c>
      <c r="H89" s="648" t="s">
        <v>76</v>
      </c>
      <c r="I89" s="2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81076</v>
      </c>
      <c r="H93" s="648" t="s">
        <v>76</v>
      </c>
      <c r="I93" s="2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162720</v>
      </c>
      <c r="H97" s="648" t="s">
        <v>76</v>
      </c>
      <c r="I97" s="658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25242</v>
      </c>
      <c r="H101" s="648">
        <v>5840</v>
      </c>
      <c r="I101" s="634"/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147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6701570</v>
      </c>
      <c r="F8" s="535">
        <v>301490</v>
      </c>
      <c r="G8" s="511">
        <v>14061867</v>
      </c>
      <c r="H8" s="511">
        <v>1772251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511">
        <v>30656</v>
      </c>
      <c r="F11" s="539">
        <v>0</v>
      </c>
      <c r="G11" s="511">
        <v>12621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511">
        <v>51415</v>
      </c>
      <c r="F12" s="539">
        <v>0</v>
      </c>
      <c r="G12" s="511">
        <v>28510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511">
        <v>42155</v>
      </c>
      <c r="F13" s="539">
        <v>0</v>
      </c>
      <c r="G13" s="511">
        <v>19976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6825796</v>
      </c>
      <c r="F17" s="623">
        <v>301490</v>
      </c>
      <c r="G17" s="623">
        <v>14122974</v>
      </c>
      <c r="H17" s="623">
        <v>1772251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23022511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3746589</v>
      </c>
      <c r="F25" s="511">
        <v>0</v>
      </c>
      <c r="G25" s="511">
        <v>10462423</v>
      </c>
      <c r="H25" s="625">
        <v>1638145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30656</v>
      </c>
      <c r="F32" s="511">
        <v>0</v>
      </c>
      <c r="G32" s="511">
        <v>12621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51415</v>
      </c>
      <c r="F33" s="511">
        <v>0</v>
      </c>
      <c r="G33" s="511">
        <v>28510</v>
      </c>
      <c r="H33" s="511">
        <v>0</v>
      </c>
    </row>
    <row r="34" spans="1:10" s="557" customFormat="1" ht="16.5" customHeight="1">
      <c r="A34" s="531"/>
      <c r="B34" s="952" t="s">
        <v>148</v>
      </c>
      <c r="C34" s="952"/>
      <c r="D34" s="534" t="s">
        <v>13</v>
      </c>
      <c r="E34" s="511">
        <v>42155</v>
      </c>
      <c r="F34" s="511">
        <v>0</v>
      </c>
      <c r="G34" s="511">
        <v>19976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3870815</v>
      </c>
      <c r="F36" s="659">
        <v>0</v>
      </c>
      <c r="G36" s="563">
        <v>10523530</v>
      </c>
      <c r="H36" s="660">
        <v>1638145</v>
      </c>
    </row>
    <row r="37" spans="1:10" s="557" customFormat="1">
      <c r="A37" s="565"/>
      <c r="B37" s="566"/>
      <c r="C37" s="566"/>
      <c r="D37" s="567"/>
      <c r="H37" s="568">
        <v>16032490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326155</v>
      </c>
      <c r="F42" s="633"/>
      <c r="G42" s="632">
        <v>328042</v>
      </c>
      <c r="H42" s="632">
        <v>6127</v>
      </c>
      <c r="I42" s="665"/>
      <c r="J42" s="661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873355</v>
      </c>
      <c r="H45" s="632">
        <v>5245</v>
      </c>
      <c r="I45" s="656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349024</v>
      </c>
      <c r="H48" s="632">
        <v>14626</v>
      </c>
      <c r="I48" s="66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1345628</v>
      </c>
      <c r="F55" s="633">
        <v>301490</v>
      </c>
      <c r="G55" s="632">
        <v>188108</v>
      </c>
      <c r="H55" s="632">
        <v>27018</v>
      </c>
      <c r="I55" s="656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48">
        <v>1283198</v>
      </c>
      <c r="F58" s="49">
        <v>0</v>
      </c>
      <c r="G58" s="48">
        <v>1042432</v>
      </c>
      <c r="H58" s="48">
        <v>59159</v>
      </c>
      <c r="I58" s="656"/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49080</v>
      </c>
      <c r="H61" s="648">
        <v>15040</v>
      </c>
      <c r="I61" s="656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102000</v>
      </c>
      <c r="H66" s="647">
        <v>0</v>
      </c>
      <c r="I66" s="656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8203</v>
      </c>
      <c r="H71" s="648">
        <v>1631</v>
      </c>
      <c r="I71" s="656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12957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55241</v>
      </c>
      <c r="H79" s="648" t="s">
        <v>76</v>
      </c>
      <c r="I79" s="657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153200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167284</v>
      </c>
      <c r="H89" s="648" t="s">
        <v>76</v>
      </c>
      <c r="I89" s="657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92898</v>
      </c>
      <c r="H93" s="648" t="s">
        <v>76</v>
      </c>
      <c r="I93" s="657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146380</v>
      </c>
      <c r="H97" s="648" t="s">
        <v>76</v>
      </c>
      <c r="I97" s="666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31240</v>
      </c>
      <c r="H101" s="648">
        <v>5260</v>
      </c>
      <c r="I101" s="656"/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149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5090266</v>
      </c>
      <c r="F8" s="535">
        <v>310000</v>
      </c>
      <c r="G8" s="511">
        <v>12443536</v>
      </c>
      <c r="H8" s="511">
        <v>1490703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28005</v>
      </c>
      <c r="F11" s="539">
        <v>0</v>
      </c>
      <c r="G11" s="668">
        <v>10992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8">
        <v>37476</v>
      </c>
      <c r="F12" s="539">
        <v>0</v>
      </c>
      <c r="G12" s="668">
        <v>20726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8">
        <v>44469</v>
      </c>
      <c r="F13" s="539">
        <v>0</v>
      </c>
      <c r="G13" s="668">
        <v>21849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5200216</v>
      </c>
      <c r="F17" s="623">
        <v>310000</v>
      </c>
      <c r="G17" s="623">
        <v>12497103</v>
      </c>
      <c r="H17" s="623">
        <v>1490703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19498022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2262593</v>
      </c>
      <c r="F25" s="511">
        <v>0</v>
      </c>
      <c r="G25" s="511">
        <v>9330044</v>
      </c>
      <c r="H25" s="625">
        <v>1347888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28005</v>
      </c>
      <c r="F32" s="511">
        <v>0</v>
      </c>
      <c r="G32" s="511">
        <v>10992</v>
      </c>
      <c r="H32" s="511">
        <v>0</v>
      </c>
    </row>
    <row r="33" spans="1:10" s="557" customFormat="1" ht="16.5" customHeight="1">
      <c r="A33" s="531"/>
      <c r="B33" s="952" t="s">
        <v>19</v>
      </c>
      <c r="C33" s="952"/>
      <c r="D33" s="534" t="s">
        <v>13</v>
      </c>
      <c r="E33" s="511">
        <v>37476</v>
      </c>
      <c r="F33" s="511">
        <v>0</v>
      </c>
      <c r="G33" s="511">
        <v>20726</v>
      </c>
      <c r="H33" s="511">
        <v>0</v>
      </c>
    </row>
    <row r="34" spans="1:10" s="557" customFormat="1" ht="16.5" customHeight="1">
      <c r="A34" s="531"/>
      <c r="B34" s="952" t="s">
        <v>20</v>
      </c>
      <c r="C34" s="952"/>
      <c r="D34" s="534" t="s">
        <v>13</v>
      </c>
      <c r="E34" s="511">
        <v>44469</v>
      </c>
      <c r="F34" s="511">
        <v>0</v>
      </c>
      <c r="G34" s="511">
        <v>21849</v>
      </c>
      <c r="H34" s="511">
        <v>0</v>
      </c>
    </row>
    <row r="35" spans="1:10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2372543</v>
      </c>
      <c r="F36" s="659">
        <v>0</v>
      </c>
      <c r="G36" s="563">
        <v>9383611</v>
      </c>
      <c r="H36" s="660">
        <v>1347888</v>
      </c>
    </row>
    <row r="37" spans="1:10" s="557" customFormat="1">
      <c r="A37" s="565"/>
      <c r="B37" s="566"/>
      <c r="C37" s="566"/>
      <c r="D37" s="567"/>
      <c r="H37" s="568">
        <v>13104042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231356</v>
      </c>
      <c r="F42" s="633"/>
      <c r="G42" s="632">
        <v>287043</v>
      </c>
      <c r="H42" s="632">
        <v>5942</v>
      </c>
      <c r="I42" s="656"/>
      <c r="J42" s="661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612841</v>
      </c>
      <c r="H45" s="632">
        <v>5497</v>
      </c>
      <c r="I45" s="656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334273</v>
      </c>
      <c r="H48" s="632">
        <v>15152</v>
      </c>
      <c r="I48" s="66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1250013</v>
      </c>
      <c r="F55" s="633">
        <v>310000</v>
      </c>
      <c r="G55" s="632">
        <v>166496</v>
      </c>
      <c r="H55" s="632">
        <v>31150</v>
      </c>
      <c r="I55" s="656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48">
        <v>1346304</v>
      </c>
      <c r="F58" s="49">
        <v>0</v>
      </c>
      <c r="G58" s="48">
        <v>946004</v>
      </c>
      <c r="H58" s="48">
        <v>63584</v>
      </c>
      <c r="I58" s="656"/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50640</v>
      </c>
      <c r="H61" s="648">
        <v>15700</v>
      </c>
      <c r="I61" s="656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105200</v>
      </c>
      <c r="H66" s="647">
        <v>0</v>
      </c>
      <c r="I66" s="656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7564</v>
      </c>
      <c r="H71" s="648">
        <v>1610</v>
      </c>
      <c r="I71" s="656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9642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49869</v>
      </c>
      <c r="H79" s="648" t="s">
        <v>76</v>
      </c>
      <c r="I79" s="657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158800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151974</v>
      </c>
      <c r="H89" s="648" t="s">
        <v>76</v>
      </c>
      <c r="I89" s="657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78585</v>
      </c>
      <c r="H93" s="648" t="s">
        <v>76</v>
      </c>
      <c r="I93" s="657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147120</v>
      </c>
      <c r="H97" s="648" t="s">
        <v>76</v>
      </c>
      <c r="I97" s="666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7441</v>
      </c>
      <c r="H101" s="648">
        <v>4180</v>
      </c>
      <c r="I101" s="656"/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K69"/>
  <sheetViews>
    <sheetView workbookViewId="0">
      <selection activeCell="I10" sqref="I10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0" width="9.140625" style="50"/>
    <col min="11" max="11" width="11.28515625" style="50" customWidth="1"/>
    <col min="12" max="16384" width="9.140625" style="50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51"/>
      <c r="D3" s="51" t="s">
        <v>58</v>
      </c>
    </row>
    <row r="5" spans="1:11" ht="16.5" customHeight="1">
      <c r="A5" s="920" t="s">
        <v>3</v>
      </c>
      <c r="B5" s="920" t="s">
        <v>4</v>
      </c>
      <c r="C5" s="920"/>
      <c r="D5" s="920" t="s">
        <v>5</v>
      </c>
      <c r="E5" s="920" t="s">
        <v>6</v>
      </c>
      <c r="F5" s="920"/>
      <c r="G5" s="920"/>
      <c r="H5" s="920"/>
    </row>
    <row r="6" spans="1:11" ht="15.75">
      <c r="A6" s="920"/>
      <c r="B6" s="920"/>
      <c r="C6" s="920"/>
      <c r="D6" s="920"/>
      <c r="E6" s="52" t="s">
        <v>7</v>
      </c>
      <c r="F6" s="52" t="s">
        <v>8</v>
      </c>
      <c r="G6" s="52" t="s">
        <v>9</v>
      </c>
      <c r="H6" s="52" t="s">
        <v>10</v>
      </c>
    </row>
    <row r="7" spans="1:11" ht="16.5" customHeight="1">
      <c r="A7" s="53">
        <v>1</v>
      </c>
      <c r="B7" s="920">
        <v>2</v>
      </c>
      <c r="C7" s="920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11" ht="63.75" customHeight="1">
      <c r="A8" s="55"/>
      <c r="B8" s="56" t="s">
        <v>11</v>
      </c>
      <c r="C8" s="57" t="s">
        <v>12</v>
      </c>
      <c r="D8" s="58" t="s">
        <v>13</v>
      </c>
      <c r="E8" s="54">
        <v>856081</v>
      </c>
      <c r="F8" s="59">
        <v>0</v>
      </c>
      <c r="G8" s="54">
        <v>0</v>
      </c>
      <c r="H8" s="54">
        <v>0</v>
      </c>
    </row>
    <row r="9" spans="1:11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11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583513</v>
      </c>
      <c r="H10" s="54">
        <v>11077</v>
      </c>
      <c r="K10" s="61"/>
    </row>
    <row r="11" spans="1:11" ht="39">
      <c r="A11" s="55"/>
      <c r="B11" s="60"/>
      <c r="C11" s="57" t="s">
        <v>45</v>
      </c>
      <c r="D11" s="58" t="s">
        <v>13</v>
      </c>
      <c r="E11" s="54">
        <v>106475</v>
      </c>
      <c r="F11" s="59">
        <v>0</v>
      </c>
      <c r="G11" s="54">
        <v>112635</v>
      </c>
      <c r="H11" s="54">
        <v>17617</v>
      </c>
      <c r="K11" s="61"/>
    </row>
    <row r="12" spans="1:11" ht="39">
      <c r="A12" s="55"/>
      <c r="B12" s="60"/>
      <c r="C12" s="57" t="s">
        <v>46</v>
      </c>
      <c r="D12" s="58" t="s">
        <v>13</v>
      </c>
      <c r="E12" s="54">
        <v>1481534</v>
      </c>
      <c r="F12" s="59">
        <v>0</v>
      </c>
      <c r="G12" s="54">
        <v>864825</v>
      </c>
      <c r="H12" s="54">
        <v>34422</v>
      </c>
    </row>
    <row r="13" spans="1:11" ht="39">
      <c r="A13" s="55"/>
      <c r="B13" s="60"/>
      <c r="C13" s="57" t="s">
        <v>16</v>
      </c>
      <c r="D13" s="58" t="s">
        <v>13</v>
      </c>
      <c r="E13" s="54">
        <v>3730501</v>
      </c>
      <c r="F13" s="59">
        <v>0</v>
      </c>
      <c r="G13" s="54">
        <v>4288896</v>
      </c>
      <c r="H13" s="54">
        <v>416283</v>
      </c>
    </row>
    <row r="14" spans="1:11" ht="16.5" customHeight="1">
      <c r="A14" s="55"/>
      <c r="B14" s="921" t="s">
        <v>17</v>
      </c>
      <c r="C14" s="921"/>
      <c r="D14" s="921"/>
      <c r="E14" s="921"/>
      <c r="F14" s="921"/>
      <c r="G14" s="921"/>
      <c r="H14" s="921"/>
    </row>
    <row r="15" spans="1:11" ht="16.5" customHeight="1">
      <c r="A15" s="55"/>
      <c r="B15" s="918" t="s">
        <v>18</v>
      </c>
      <c r="C15" s="918"/>
      <c r="D15" s="58" t="s">
        <v>13</v>
      </c>
      <c r="E15" s="54">
        <v>80052</v>
      </c>
      <c r="F15" s="62">
        <v>0</v>
      </c>
      <c r="G15" s="54">
        <v>78781</v>
      </c>
      <c r="H15" s="54">
        <v>2780</v>
      </c>
    </row>
    <row r="16" spans="1:11" ht="16.5" customHeight="1">
      <c r="A16" s="55"/>
      <c r="B16" s="918" t="s">
        <v>19</v>
      </c>
      <c r="C16" s="918"/>
      <c r="D16" s="58" t="s">
        <v>13</v>
      </c>
      <c r="E16" s="54">
        <v>115203</v>
      </c>
      <c r="F16" s="62">
        <v>0</v>
      </c>
      <c r="G16" s="54">
        <v>226845</v>
      </c>
      <c r="H16" s="54">
        <v>4689</v>
      </c>
    </row>
    <row r="17" spans="1:8" ht="16.5" customHeight="1">
      <c r="A17" s="55"/>
      <c r="B17" s="918" t="s">
        <v>20</v>
      </c>
      <c r="C17" s="918"/>
      <c r="D17" s="58" t="s">
        <v>13</v>
      </c>
      <c r="E17" s="54">
        <v>70218</v>
      </c>
      <c r="F17" s="62">
        <v>0</v>
      </c>
      <c r="G17" s="54">
        <v>148382</v>
      </c>
      <c r="H17" s="54">
        <v>3487</v>
      </c>
    </row>
    <row r="18" spans="1:8" ht="16.5" customHeight="1">
      <c r="A18" s="55"/>
      <c r="B18" s="921" t="s">
        <v>47</v>
      </c>
      <c r="C18" s="921"/>
      <c r="D18" s="58"/>
      <c r="E18" s="62"/>
      <c r="F18" s="62"/>
      <c r="G18" s="62"/>
      <c r="H18" s="62"/>
    </row>
    <row r="19" spans="1:8" ht="16.5" customHeight="1">
      <c r="A19" s="55"/>
      <c r="B19" s="918" t="s">
        <v>48</v>
      </c>
      <c r="C19" s="918"/>
      <c r="D19" s="58" t="s">
        <v>13</v>
      </c>
      <c r="E19" s="62">
        <v>0</v>
      </c>
      <c r="F19" s="62">
        <v>0</v>
      </c>
      <c r="G19" s="62">
        <v>0</v>
      </c>
      <c r="H19" s="62">
        <v>0</v>
      </c>
    </row>
    <row r="20" spans="1:8" ht="16.5" customHeight="1">
      <c r="A20" s="63"/>
      <c r="B20" s="919" t="s">
        <v>49</v>
      </c>
      <c r="C20" s="919"/>
      <c r="D20" s="64" t="s">
        <v>13</v>
      </c>
      <c r="E20" s="65">
        <v>0</v>
      </c>
      <c r="F20" s="62">
        <v>0</v>
      </c>
      <c r="G20" s="65">
        <v>0</v>
      </c>
      <c r="H20" s="65">
        <v>0</v>
      </c>
    </row>
    <row r="21" spans="1:8" ht="15.75">
      <c r="A21" s="66" t="s">
        <v>50</v>
      </c>
      <c r="B21" s="67"/>
      <c r="C21" s="68"/>
      <c r="D21" s="69"/>
      <c r="E21" s="70">
        <v>6440064</v>
      </c>
      <c r="F21" s="71"/>
      <c r="G21" s="70">
        <v>6303877</v>
      </c>
      <c r="H21" s="70">
        <v>490355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13234296</v>
      </c>
    </row>
    <row r="24" spans="1:8" s="80" customFormat="1" ht="15.75">
      <c r="A24" s="79" t="s">
        <v>22</v>
      </c>
    </row>
    <row r="25" spans="1:8" s="80" customFormat="1" ht="15.75">
      <c r="A25" s="79" t="s">
        <v>51</v>
      </c>
    </row>
    <row r="26" spans="1:8" ht="16.5" customHeight="1">
      <c r="A26" s="920" t="s">
        <v>3</v>
      </c>
      <c r="B26" s="920" t="s">
        <v>4</v>
      </c>
      <c r="C26" s="920"/>
      <c r="D26" s="920" t="s">
        <v>5</v>
      </c>
      <c r="E26" s="920" t="s">
        <v>6</v>
      </c>
      <c r="F26" s="920"/>
      <c r="G26" s="920"/>
      <c r="H26" s="920"/>
    </row>
    <row r="27" spans="1:8" ht="15.75">
      <c r="A27" s="920"/>
      <c r="B27" s="920"/>
      <c r="C27" s="920"/>
      <c r="D27" s="920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20" t="s">
        <v>24</v>
      </c>
      <c r="C28" s="920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856081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377860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106475</v>
      </c>
      <c r="F32" s="54">
        <v>0</v>
      </c>
      <c r="G32" s="54">
        <v>86356</v>
      </c>
      <c r="H32" s="54">
        <v>17617</v>
      </c>
    </row>
    <row r="33" spans="1:8" ht="39">
      <c r="A33" s="55"/>
      <c r="B33" s="60"/>
      <c r="C33" s="57" t="s">
        <v>46</v>
      </c>
      <c r="D33" s="58" t="s">
        <v>13</v>
      </c>
      <c r="E33" s="54">
        <v>1481534</v>
      </c>
      <c r="F33" s="54">
        <v>0</v>
      </c>
      <c r="G33" s="54">
        <v>607207</v>
      </c>
      <c r="H33" s="54">
        <v>25589</v>
      </c>
    </row>
    <row r="34" spans="1:8" ht="39">
      <c r="A34" s="55"/>
      <c r="B34" s="60"/>
      <c r="C34" s="57" t="s">
        <v>16</v>
      </c>
      <c r="D34" s="58" t="s">
        <v>13</v>
      </c>
      <c r="E34" s="54">
        <v>3364356</v>
      </c>
      <c r="F34" s="54">
        <v>0</v>
      </c>
      <c r="G34" s="54">
        <v>2544163</v>
      </c>
      <c r="H34" s="54">
        <v>258363</v>
      </c>
    </row>
    <row r="35" spans="1:8" ht="16.5" customHeight="1">
      <c r="A35" s="55"/>
      <c r="B35" s="921" t="s">
        <v>17</v>
      </c>
      <c r="C35" s="921"/>
      <c r="D35" s="921"/>
      <c r="E35" s="921"/>
      <c r="F35" s="921"/>
      <c r="G35" s="921"/>
      <c r="H35" s="921"/>
    </row>
    <row r="36" spans="1:8" ht="16.5" customHeight="1">
      <c r="A36" s="55"/>
      <c r="B36" s="918" t="s">
        <v>18</v>
      </c>
      <c r="C36" s="918"/>
      <c r="D36" s="58" t="s">
        <v>13</v>
      </c>
      <c r="E36" s="54">
        <v>80052</v>
      </c>
      <c r="F36" s="54">
        <v>0</v>
      </c>
      <c r="G36" s="54">
        <v>78781</v>
      </c>
      <c r="H36" s="54">
        <v>2780</v>
      </c>
    </row>
    <row r="37" spans="1:8" ht="16.5" customHeight="1">
      <c r="A37" s="55"/>
      <c r="B37" s="918" t="s">
        <v>19</v>
      </c>
      <c r="C37" s="918"/>
      <c r="D37" s="58" t="s">
        <v>13</v>
      </c>
      <c r="E37" s="54">
        <v>115203</v>
      </c>
      <c r="F37" s="54">
        <v>0</v>
      </c>
      <c r="G37" s="54">
        <v>226845</v>
      </c>
      <c r="H37" s="54">
        <v>4689</v>
      </c>
    </row>
    <row r="38" spans="1:8" ht="16.5" customHeight="1">
      <c r="A38" s="55"/>
      <c r="B38" s="918" t="s">
        <v>20</v>
      </c>
      <c r="C38" s="918"/>
      <c r="D38" s="58" t="s">
        <v>13</v>
      </c>
      <c r="E38" s="54">
        <v>70218</v>
      </c>
      <c r="F38" s="54">
        <v>0</v>
      </c>
      <c r="G38" s="54">
        <v>148382</v>
      </c>
      <c r="H38" s="54">
        <v>3487</v>
      </c>
    </row>
    <row r="39" spans="1:8" ht="15.75">
      <c r="A39" s="81"/>
      <c r="B39" s="919"/>
      <c r="C39" s="919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6073919</v>
      </c>
      <c r="F40" s="85">
        <v>0</v>
      </c>
      <c r="G40" s="84">
        <v>4069594</v>
      </c>
      <c r="H40" s="84">
        <v>312525</v>
      </c>
    </row>
    <row r="41" spans="1:8">
      <c r="A41" s="86"/>
      <c r="B41" s="87"/>
      <c r="C41" s="87"/>
      <c r="D41" s="88"/>
      <c r="H41" s="89">
        <v>10456038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3412</v>
      </c>
    </row>
    <row r="47" spans="1:8" ht="39">
      <c r="A47" s="55"/>
      <c r="B47" s="60"/>
      <c r="C47" s="57" t="s">
        <v>16</v>
      </c>
      <c r="D47" s="58" t="s">
        <v>13</v>
      </c>
      <c r="E47" s="54">
        <v>366145</v>
      </c>
      <c r="F47" s="59"/>
      <c r="G47" s="54">
        <v>115527</v>
      </c>
      <c r="H47" s="54">
        <v>121540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140184</v>
      </c>
      <c r="H50" s="99">
        <v>11077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5421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1023394</v>
      </c>
      <c r="H52" s="54">
        <v>6400</v>
      </c>
    </row>
    <row r="54" spans="1:8" s="94" customFormat="1">
      <c r="A54" s="94" t="s">
        <v>54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176436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455414</v>
      </c>
      <c r="H56" s="54">
        <v>29980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81182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142068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8330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65469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26279</v>
      </c>
      <c r="H69" s="54"/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/>
  <dimension ref="A1:IV101"/>
  <sheetViews>
    <sheetView workbookViewId="0">
      <selection activeCell="H18" sqref="H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150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6359975</v>
      </c>
      <c r="F8" s="535">
        <v>312670</v>
      </c>
      <c r="G8" s="511">
        <v>11410855</v>
      </c>
      <c r="H8" s="511">
        <v>397878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24142</v>
      </c>
      <c r="F11" s="539">
        <v>0</v>
      </c>
      <c r="G11" s="668">
        <v>7886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29684</v>
      </c>
      <c r="F12" s="539">
        <v>0</v>
      </c>
      <c r="G12" s="668">
        <v>12423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43485</v>
      </c>
      <c r="F13" s="539">
        <v>0</v>
      </c>
      <c r="G13" s="668">
        <v>18707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6457286</v>
      </c>
      <c r="F17" s="623">
        <v>312670</v>
      </c>
      <c r="G17" s="623">
        <v>11449871</v>
      </c>
      <c r="H17" s="623">
        <v>397878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18617705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256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3577065</v>
      </c>
      <c r="F25" s="511">
        <v>0</v>
      </c>
      <c r="G25" s="511">
        <v>8786844</v>
      </c>
      <c r="H25" s="539">
        <v>263653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256" s="557" customFormat="1" ht="16.5" customHeight="1">
      <c r="A32" s="531"/>
      <c r="B32" s="952" t="s">
        <v>18</v>
      </c>
      <c r="C32" s="952"/>
      <c r="D32" s="534" t="s">
        <v>13</v>
      </c>
      <c r="E32" s="511">
        <v>24142</v>
      </c>
      <c r="F32" s="511">
        <v>0</v>
      </c>
      <c r="G32" s="511">
        <v>7886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29684</v>
      </c>
      <c r="F33" s="511">
        <v>0</v>
      </c>
      <c r="G33" s="511">
        <v>12423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43485</v>
      </c>
      <c r="F34" s="511">
        <v>0</v>
      </c>
      <c r="G34" s="511">
        <v>18707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3674376</v>
      </c>
      <c r="F36" s="659">
        <v>0</v>
      </c>
      <c r="G36" s="563">
        <v>8825860</v>
      </c>
      <c r="H36" s="660">
        <v>263653</v>
      </c>
    </row>
    <row r="37" spans="1:256" s="557" customFormat="1">
      <c r="A37" s="565"/>
      <c r="B37" s="566"/>
      <c r="C37" s="566"/>
      <c r="D37" s="567"/>
      <c r="H37" s="568">
        <v>12763889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214831</v>
      </c>
      <c r="F42" s="633"/>
      <c r="G42" s="632">
        <v>212758</v>
      </c>
      <c r="H42" s="632">
        <v>6001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361770</v>
      </c>
      <c r="H45" s="632">
        <v>6062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328806</v>
      </c>
      <c r="H48" s="632">
        <v>14608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1240893</v>
      </c>
      <c r="F55" s="633">
        <v>312670</v>
      </c>
      <c r="G55" s="632">
        <v>151635</v>
      </c>
      <c r="H55" s="632">
        <v>26903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1327186</v>
      </c>
      <c r="F58" s="49">
        <v>0</v>
      </c>
      <c r="G58" s="48">
        <v>805818</v>
      </c>
      <c r="H58" s="48">
        <v>57225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24920</v>
      </c>
      <c r="H61" s="648">
        <v>17700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89600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8882</v>
      </c>
      <c r="H71" s="648">
        <v>1706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9141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55853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172400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173219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82809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139600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6800</v>
      </c>
      <c r="H101" s="648">
        <v>4020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/>
  <dimension ref="A1:IV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151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6534872</v>
      </c>
      <c r="F8" s="535">
        <v>338875</v>
      </c>
      <c r="G8" s="511">
        <v>12636293</v>
      </c>
      <c r="H8" s="511">
        <v>411424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27984</v>
      </c>
      <c r="F11" s="539">
        <v>0</v>
      </c>
      <c r="G11" s="668">
        <v>6118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34365</v>
      </c>
      <c r="F12" s="539">
        <v>0</v>
      </c>
      <c r="G12" s="668">
        <v>11494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58076</v>
      </c>
      <c r="F13" s="539">
        <v>0</v>
      </c>
      <c r="G13" s="668">
        <v>16112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6655297</v>
      </c>
      <c r="F17" s="623">
        <v>338875</v>
      </c>
      <c r="G17" s="623">
        <v>12670017</v>
      </c>
      <c r="H17" s="623">
        <v>411424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20075613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256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3638229</v>
      </c>
      <c r="F25" s="511">
        <v>0</v>
      </c>
      <c r="G25" s="511">
        <v>9655142</v>
      </c>
      <c r="H25" s="539">
        <v>263383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256" s="557" customFormat="1" ht="16.5" customHeight="1">
      <c r="A32" s="531"/>
      <c r="B32" s="952" t="s">
        <v>18</v>
      </c>
      <c r="C32" s="952"/>
      <c r="D32" s="534" t="s">
        <v>13</v>
      </c>
      <c r="E32" s="511">
        <v>27984</v>
      </c>
      <c r="F32" s="511">
        <v>0</v>
      </c>
      <c r="G32" s="511">
        <v>6118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34365</v>
      </c>
      <c r="F33" s="511">
        <v>0</v>
      </c>
      <c r="G33" s="511">
        <v>11494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58076</v>
      </c>
      <c r="F34" s="511">
        <v>0</v>
      </c>
      <c r="G34" s="511">
        <v>16112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3758654</v>
      </c>
      <c r="F36" s="659">
        <v>0</v>
      </c>
      <c r="G36" s="563">
        <v>9688866</v>
      </c>
      <c r="H36" s="660">
        <v>263383</v>
      </c>
    </row>
    <row r="37" spans="1:256" s="557" customFormat="1">
      <c r="A37" s="565"/>
      <c r="B37" s="566"/>
      <c r="C37" s="566"/>
      <c r="D37" s="567"/>
      <c r="H37" s="568">
        <v>13710903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254479</v>
      </c>
      <c r="F42" s="633"/>
      <c r="G42" s="632">
        <v>305181</v>
      </c>
      <c r="H42" s="632">
        <v>5971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329362</v>
      </c>
      <c r="H45" s="632">
        <v>4371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398763</v>
      </c>
      <c r="H48" s="632">
        <v>17610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1463314</v>
      </c>
      <c r="F55" s="633">
        <v>338875</v>
      </c>
      <c r="G55" s="632">
        <v>161839</v>
      </c>
      <c r="H55" s="632">
        <v>42828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1178850</v>
      </c>
      <c r="F58" s="49">
        <v>0</v>
      </c>
      <c r="G58" s="48">
        <v>964045</v>
      </c>
      <c r="H58" s="48">
        <v>55108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10296</v>
      </c>
      <c r="H61" s="648">
        <v>16400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106800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9235</v>
      </c>
      <c r="H71" s="648">
        <v>1693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8070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77010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196352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193659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74001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137620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8918</v>
      </c>
      <c r="H101" s="648">
        <v>4060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152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7243040</v>
      </c>
      <c r="F8" s="535">
        <v>339669</v>
      </c>
      <c r="G8" s="511">
        <v>13451050</v>
      </c>
      <c r="H8" s="511">
        <v>464522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36317</v>
      </c>
      <c r="F11" s="539">
        <v>0</v>
      </c>
      <c r="G11" s="668">
        <v>5466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42836</v>
      </c>
      <c r="F12" s="539">
        <v>0</v>
      </c>
      <c r="G12" s="668">
        <v>10939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65644</v>
      </c>
      <c r="F13" s="539">
        <v>0</v>
      </c>
      <c r="G13" s="668">
        <v>14813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7387837</v>
      </c>
      <c r="F17" s="623">
        <v>339669</v>
      </c>
      <c r="G17" s="623">
        <v>13482268</v>
      </c>
      <c r="H17" s="623">
        <v>464522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21674296</v>
      </c>
      <c r="J18" s="669"/>
      <c r="K18" s="669"/>
      <c r="L18" s="669"/>
      <c r="M18" s="669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13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4211239</v>
      </c>
      <c r="F25" s="511">
        <v>0</v>
      </c>
      <c r="G25" s="511">
        <v>9790840</v>
      </c>
      <c r="H25" s="539">
        <v>287227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13" s="557" customFormat="1" ht="16.5" customHeight="1">
      <c r="A32" s="531"/>
      <c r="B32" s="952" t="s">
        <v>18</v>
      </c>
      <c r="C32" s="952"/>
      <c r="D32" s="534" t="s">
        <v>13</v>
      </c>
      <c r="E32" s="511">
        <v>36317</v>
      </c>
      <c r="F32" s="511">
        <v>0</v>
      </c>
      <c r="G32" s="511">
        <v>5466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42836</v>
      </c>
      <c r="F33" s="511">
        <v>0</v>
      </c>
      <c r="G33" s="511">
        <v>10939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65644</v>
      </c>
      <c r="F34" s="511">
        <v>0</v>
      </c>
      <c r="G34" s="511">
        <v>14813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4356036</v>
      </c>
      <c r="F36" s="659">
        <v>0</v>
      </c>
      <c r="G36" s="563">
        <v>9822058</v>
      </c>
      <c r="H36" s="660">
        <v>287227</v>
      </c>
    </row>
    <row r="37" spans="1:256" s="557" customFormat="1">
      <c r="A37" s="565"/>
      <c r="B37" s="566"/>
      <c r="C37" s="566"/>
      <c r="D37" s="567"/>
      <c r="H37" s="568">
        <v>14465321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203720</v>
      </c>
      <c r="F42" s="633"/>
      <c r="G42" s="632">
        <v>285705</v>
      </c>
      <c r="H42" s="632">
        <v>6545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289483</v>
      </c>
      <c r="H45" s="632">
        <v>4037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392156</v>
      </c>
      <c r="H48" s="632">
        <v>18351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1479414</v>
      </c>
      <c r="F55" s="633">
        <v>339669</v>
      </c>
      <c r="G55" s="632">
        <v>206911</v>
      </c>
      <c r="H55" s="632">
        <v>49819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1348667</v>
      </c>
      <c r="F58" s="49">
        <v>0</v>
      </c>
      <c r="G58" s="48">
        <v>1355826</v>
      </c>
      <c r="H58" s="48">
        <v>74052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30160</v>
      </c>
      <c r="H61" s="648">
        <v>18300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218980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8722</v>
      </c>
      <c r="H71" s="648">
        <v>1531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6612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76728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206245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215976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81935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155520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7903</v>
      </c>
      <c r="H101" s="648">
        <v>4660</v>
      </c>
    </row>
    <row r="102" spans="1:256" s="557" customFormat="1" ht="15.75">
      <c r="A102" s="574"/>
      <c r="B102" s="575"/>
      <c r="C102" s="576"/>
      <c r="D102" s="577"/>
      <c r="E102" s="640"/>
      <c r="F102" s="641"/>
      <c r="G102" s="640"/>
      <c r="H102" s="640"/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118068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3280</v>
      </c>
      <c r="H109" s="647">
        <v>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156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6064498</v>
      </c>
      <c r="F8" s="535">
        <v>288346</v>
      </c>
      <c r="G8" s="511">
        <v>14833219</v>
      </c>
      <c r="H8" s="511">
        <v>516314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38057</v>
      </c>
      <c r="F11" s="539">
        <v>0</v>
      </c>
      <c r="G11" s="668">
        <v>5408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50095</v>
      </c>
      <c r="F12" s="539">
        <v>0</v>
      </c>
      <c r="G12" s="668">
        <v>13038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61046</v>
      </c>
      <c r="F13" s="539">
        <v>0</v>
      </c>
      <c r="G13" s="668">
        <v>12858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6213696</v>
      </c>
      <c r="F17" s="623">
        <v>288346</v>
      </c>
      <c r="G17" s="623">
        <v>14864523</v>
      </c>
      <c r="H17" s="623">
        <v>516314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21882879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256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3297183</v>
      </c>
      <c r="F25" s="511">
        <v>0</v>
      </c>
      <c r="G25" s="511">
        <v>10887514</v>
      </c>
      <c r="H25" s="539">
        <v>326308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256" s="557" customFormat="1" ht="16.5" customHeight="1">
      <c r="A32" s="531"/>
      <c r="B32" s="952" t="s">
        <v>18</v>
      </c>
      <c r="C32" s="952"/>
      <c r="D32" s="534" t="s">
        <v>13</v>
      </c>
      <c r="E32" s="511">
        <v>38057</v>
      </c>
      <c r="F32" s="511">
        <v>0</v>
      </c>
      <c r="G32" s="511">
        <v>5408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50095</v>
      </c>
      <c r="F33" s="511">
        <v>0</v>
      </c>
      <c r="G33" s="511">
        <v>13038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61046</v>
      </c>
      <c r="F34" s="511">
        <v>0</v>
      </c>
      <c r="G34" s="511">
        <v>12858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3446381</v>
      </c>
      <c r="F36" s="659">
        <v>0</v>
      </c>
      <c r="G36" s="563">
        <v>10918818</v>
      </c>
      <c r="H36" s="660">
        <v>326308</v>
      </c>
    </row>
    <row r="37" spans="1:256" s="557" customFormat="1">
      <c r="A37" s="565"/>
      <c r="B37" s="566"/>
      <c r="C37" s="566"/>
      <c r="D37" s="567"/>
      <c r="H37" s="568">
        <v>14691507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215896</v>
      </c>
      <c r="F42" s="633"/>
      <c r="G42" s="632">
        <v>345045</v>
      </c>
      <c r="H42" s="632">
        <v>6760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329519</v>
      </c>
      <c r="H45" s="632">
        <v>4219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471312</v>
      </c>
      <c r="H48" s="632">
        <v>22420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1407064</v>
      </c>
      <c r="F55" s="633">
        <v>288346</v>
      </c>
      <c r="G55" s="632">
        <v>224449</v>
      </c>
      <c r="H55" s="632">
        <v>44658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1144355</v>
      </c>
      <c r="F58" s="49">
        <v>0</v>
      </c>
      <c r="G58" s="48">
        <v>1416916</v>
      </c>
      <c r="H58" s="48">
        <v>81485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27080</v>
      </c>
      <c r="H61" s="648">
        <v>22540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191400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10746</v>
      </c>
      <c r="H71" s="648">
        <v>1484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8318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85024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218406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229935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95892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137440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8558</v>
      </c>
      <c r="H101" s="648">
        <v>6440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142385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3280</v>
      </c>
      <c r="H109" s="647">
        <v>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161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6293608</v>
      </c>
      <c r="F8" s="535">
        <v>292835</v>
      </c>
      <c r="G8" s="511">
        <v>13581510</v>
      </c>
      <c r="H8" s="511">
        <v>480519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37205</v>
      </c>
      <c r="F11" s="539">
        <v>0</v>
      </c>
      <c r="G11" s="668">
        <v>8228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67207</v>
      </c>
      <c r="F12" s="539">
        <v>0</v>
      </c>
      <c r="G12" s="668">
        <v>20249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55555</v>
      </c>
      <c r="F13" s="539">
        <v>0</v>
      </c>
      <c r="G13" s="668">
        <v>13496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6453575</v>
      </c>
      <c r="F17" s="623">
        <v>292835</v>
      </c>
      <c r="G17" s="623">
        <v>13623483</v>
      </c>
      <c r="H17" s="623">
        <v>480519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20850412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256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3307422</v>
      </c>
      <c r="F25" s="511">
        <v>0</v>
      </c>
      <c r="G25" s="511">
        <v>9825347</v>
      </c>
      <c r="H25" s="539">
        <v>323868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256" s="557" customFormat="1" ht="16.5" customHeight="1">
      <c r="A32" s="531"/>
      <c r="B32" s="952" t="s">
        <v>18</v>
      </c>
      <c r="C32" s="952"/>
      <c r="D32" s="534" t="s">
        <v>13</v>
      </c>
      <c r="E32" s="511">
        <v>37205</v>
      </c>
      <c r="F32" s="511">
        <v>0</v>
      </c>
      <c r="G32" s="511">
        <v>8228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67207</v>
      </c>
      <c r="F33" s="511">
        <v>0</v>
      </c>
      <c r="G33" s="511">
        <v>20249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55555</v>
      </c>
      <c r="F34" s="511">
        <v>0</v>
      </c>
      <c r="G34" s="511">
        <v>13496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3467389</v>
      </c>
      <c r="F36" s="659">
        <v>0</v>
      </c>
      <c r="G36" s="563">
        <v>9867320</v>
      </c>
      <c r="H36" s="660">
        <v>323868</v>
      </c>
    </row>
    <row r="37" spans="1:256" s="557" customFormat="1">
      <c r="A37" s="565"/>
      <c r="B37" s="566"/>
      <c r="C37" s="566"/>
      <c r="D37" s="567"/>
      <c r="H37" s="568">
        <v>13658577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294125</v>
      </c>
      <c r="F42" s="633"/>
      <c r="G42" s="632">
        <v>338308</v>
      </c>
      <c r="H42" s="632">
        <v>5816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432383</v>
      </c>
      <c r="H45" s="632">
        <v>6796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394149</v>
      </c>
      <c r="H48" s="632">
        <v>16220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1509657</v>
      </c>
      <c r="F55" s="633">
        <v>292835</v>
      </c>
      <c r="G55" s="632">
        <v>194350</v>
      </c>
      <c r="H55" s="632">
        <v>26685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1182404</v>
      </c>
      <c r="F58" s="49">
        <v>0</v>
      </c>
      <c r="G58" s="48">
        <v>1415559</v>
      </c>
      <c r="H58" s="48">
        <v>78587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32920</v>
      </c>
      <c r="H61" s="648">
        <v>17060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170000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12559</v>
      </c>
      <c r="H71" s="648">
        <v>1667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9440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67813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165007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173128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73171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146820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8516</v>
      </c>
      <c r="H101" s="648">
        <v>3820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119080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2960</v>
      </c>
      <c r="H109" s="647">
        <v>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/>
  <dimension ref="A1:IV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162</v>
      </c>
      <c r="F3" s="314"/>
      <c r="G3" s="314"/>
      <c r="H3" s="314"/>
    </row>
    <row r="4" spans="1:8">
      <c r="E4" s="504"/>
      <c r="F4" s="505"/>
    </row>
    <row r="5" spans="1:8" ht="16.5" customHeight="1">
      <c r="A5" s="916" t="s">
        <v>3</v>
      </c>
      <c r="B5" s="916" t="s">
        <v>4</v>
      </c>
      <c r="C5" s="916"/>
      <c r="D5" s="916" t="s">
        <v>5</v>
      </c>
      <c r="E5" s="916" t="s">
        <v>6</v>
      </c>
      <c r="F5" s="916"/>
      <c r="G5" s="916"/>
      <c r="H5" s="916"/>
    </row>
    <row r="6" spans="1:8" ht="15.75">
      <c r="A6" s="916"/>
      <c r="B6" s="916"/>
      <c r="C6" s="916"/>
      <c r="D6" s="916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6">
        <v>2</v>
      </c>
      <c r="C7" s="916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7743257</v>
      </c>
      <c r="F8" s="535">
        <v>285909</v>
      </c>
      <c r="G8" s="511">
        <v>14160368</v>
      </c>
      <c r="H8" s="511">
        <v>550379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1" t="s">
        <v>17</v>
      </c>
      <c r="C10" s="951"/>
      <c r="D10" s="951"/>
      <c r="E10" s="951"/>
      <c r="F10" s="951"/>
      <c r="G10" s="951"/>
      <c r="H10" s="951"/>
    </row>
    <row r="11" spans="1:8" s="557" customFormat="1" ht="16.5" customHeight="1">
      <c r="A11" s="531"/>
      <c r="B11" s="952" t="s">
        <v>18</v>
      </c>
      <c r="C11" s="952"/>
      <c r="D11" s="534" t="s">
        <v>13</v>
      </c>
      <c r="E11" s="667">
        <v>35365</v>
      </c>
      <c r="F11" s="539">
        <v>0</v>
      </c>
      <c r="G11" s="668">
        <v>11128</v>
      </c>
      <c r="H11" s="511">
        <v>0</v>
      </c>
    </row>
    <row r="12" spans="1:8" s="557" customFormat="1" ht="16.5" customHeight="1">
      <c r="A12" s="531"/>
      <c r="B12" s="952" t="s">
        <v>19</v>
      </c>
      <c r="C12" s="952"/>
      <c r="D12" s="534" t="s">
        <v>13</v>
      </c>
      <c r="E12" s="667">
        <v>54397</v>
      </c>
      <c r="F12" s="539">
        <v>0</v>
      </c>
      <c r="G12" s="668">
        <v>22066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67">
        <v>54654</v>
      </c>
      <c r="F13" s="539">
        <v>0</v>
      </c>
      <c r="G13" s="668">
        <v>18513</v>
      </c>
      <c r="H13" s="511">
        <v>0</v>
      </c>
    </row>
    <row r="14" spans="1:8" s="557" customFormat="1" ht="16.5" customHeight="1">
      <c r="A14" s="531"/>
      <c r="B14" s="951" t="s">
        <v>47</v>
      </c>
      <c r="C14" s="951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2" t="s">
        <v>48</v>
      </c>
      <c r="C15" s="952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3" t="s">
        <v>49</v>
      </c>
      <c r="C16" s="953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7887673</v>
      </c>
      <c r="F17" s="623">
        <v>285909</v>
      </c>
      <c r="G17" s="623">
        <v>14212075</v>
      </c>
      <c r="H17" s="623">
        <v>550379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22936036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0" t="s">
        <v>3</v>
      </c>
      <c r="B22" s="950" t="s">
        <v>4</v>
      </c>
      <c r="C22" s="950"/>
      <c r="D22" s="950" t="s">
        <v>5</v>
      </c>
      <c r="E22" s="950" t="s">
        <v>6</v>
      </c>
      <c r="F22" s="950"/>
      <c r="G22" s="950"/>
      <c r="H22" s="950"/>
    </row>
    <row r="23" spans="1:256" s="557" customFormat="1" ht="15.75">
      <c r="A23" s="950"/>
      <c r="B23" s="950"/>
      <c r="C23" s="950"/>
      <c r="D23" s="95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0" t="s">
        <v>24</v>
      </c>
      <c r="C24" s="95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4278463</v>
      </c>
      <c r="F25" s="511">
        <v>0</v>
      </c>
      <c r="G25" s="511">
        <v>10102730</v>
      </c>
      <c r="H25" s="539">
        <v>390150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1" t="s">
        <v>17</v>
      </c>
      <c r="C31" s="951"/>
      <c r="D31" s="951"/>
      <c r="E31" s="951"/>
      <c r="F31" s="951"/>
      <c r="G31" s="951"/>
      <c r="H31" s="951"/>
    </row>
    <row r="32" spans="1:256" s="557" customFormat="1" ht="16.5" customHeight="1">
      <c r="A32" s="531"/>
      <c r="B32" s="952" t="s">
        <v>18</v>
      </c>
      <c r="C32" s="952"/>
      <c r="D32" s="534" t="s">
        <v>13</v>
      </c>
      <c r="E32" s="511">
        <v>35365</v>
      </c>
      <c r="F32" s="511">
        <v>0</v>
      </c>
      <c r="G32" s="511">
        <v>11128</v>
      </c>
      <c r="H32" s="511">
        <v>0</v>
      </c>
    </row>
    <row r="33" spans="1:256" s="557" customFormat="1" ht="16.5" customHeight="1">
      <c r="A33" s="531"/>
      <c r="B33" s="952" t="s">
        <v>19</v>
      </c>
      <c r="C33" s="952"/>
      <c r="D33" s="534" t="s">
        <v>13</v>
      </c>
      <c r="E33" s="511">
        <v>54397</v>
      </c>
      <c r="F33" s="511">
        <v>0</v>
      </c>
      <c r="G33" s="511">
        <v>22066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54654</v>
      </c>
      <c r="F34" s="511">
        <v>0</v>
      </c>
      <c r="G34" s="511">
        <v>18513</v>
      </c>
      <c r="H34" s="511">
        <v>0</v>
      </c>
    </row>
    <row r="35" spans="1:256" s="557" customFormat="1" ht="15.75">
      <c r="A35" s="560"/>
      <c r="B35" s="953"/>
      <c r="C35" s="953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4422879</v>
      </c>
      <c r="F36" s="659">
        <v>0</v>
      </c>
      <c r="G36" s="563">
        <v>10154437</v>
      </c>
      <c r="H36" s="660">
        <v>390150</v>
      </c>
    </row>
    <row r="37" spans="1:256" s="557" customFormat="1">
      <c r="A37" s="565"/>
      <c r="B37" s="566"/>
      <c r="C37" s="566"/>
      <c r="D37" s="567"/>
      <c r="H37" s="568">
        <v>14967466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385896</v>
      </c>
      <c r="F42" s="633"/>
      <c r="G42" s="632">
        <v>353426</v>
      </c>
      <c r="H42" s="632">
        <v>6010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597719</v>
      </c>
      <c r="H45" s="632">
        <v>14227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713090</v>
      </c>
      <c r="H48" s="632">
        <v>14120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1761257</v>
      </c>
      <c r="F55" s="633">
        <v>285909</v>
      </c>
      <c r="G55" s="632">
        <v>188177</v>
      </c>
      <c r="H55" s="632">
        <v>23982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1317641</v>
      </c>
      <c r="F58" s="49">
        <v>0</v>
      </c>
      <c r="G58" s="48">
        <v>1389448</v>
      </c>
      <c r="H58" s="48">
        <v>79382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35560</v>
      </c>
      <c r="H61" s="648">
        <v>16860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6104</v>
      </c>
      <c r="H71" s="648">
        <v>1528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12421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62325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159980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137764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85734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166440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6162</v>
      </c>
      <c r="H101" s="648">
        <v>4120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110928</v>
      </c>
      <c r="H105" s="647">
        <v>0</v>
      </c>
    </row>
    <row r="107" spans="1:256">
      <c r="A107" s="573" t="s">
        <v>163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3200</v>
      </c>
      <c r="H109" s="647">
        <v>0</v>
      </c>
    </row>
    <row r="111" spans="1:256">
      <c r="A111" s="573" t="s">
        <v>164</v>
      </c>
      <c r="B111" s="573"/>
      <c r="C111" s="573"/>
      <c r="D111" s="573"/>
      <c r="E111" s="635"/>
      <c r="F111" s="635"/>
      <c r="G111" s="635"/>
      <c r="H111" s="635"/>
    </row>
    <row r="112" spans="1:256">
      <c r="A112" s="557"/>
      <c r="B112" s="557"/>
      <c r="C112" s="557"/>
      <c r="D112" s="557"/>
      <c r="E112" s="634"/>
      <c r="F112" s="634"/>
      <c r="G112" s="634"/>
      <c r="H112" s="634"/>
    </row>
    <row r="113" spans="1:8" ht="15.75">
      <c r="A113" s="604"/>
      <c r="B113" s="605"/>
      <c r="C113" s="606"/>
      <c r="D113" s="607" t="s">
        <v>13</v>
      </c>
      <c r="E113" s="646">
        <v>0</v>
      </c>
      <c r="F113" s="647">
        <v>0</v>
      </c>
      <c r="G113" s="646">
        <v>29160</v>
      </c>
      <c r="H113" s="647">
        <v>0</v>
      </c>
    </row>
  </sheetData>
  <sheetProtection password="C693" sheet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/>
  <dimension ref="A1:IV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165</v>
      </c>
      <c r="F3" s="314"/>
      <c r="G3" s="314"/>
      <c r="H3" s="314"/>
    </row>
    <row r="4" spans="1:8">
      <c r="E4" s="504"/>
      <c r="F4" s="505"/>
    </row>
    <row r="5" spans="1:8" ht="16.5" customHeight="1">
      <c r="A5" s="1" t="s">
        <v>3</v>
      </c>
      <c r="B5" s="1" t="s">
        <v>4</v>
      </c>
      <c r="C5" s="670"/>
      <c r="D5" s="1" t="s">
        <v>5</v>
      </c>
      <c r="E5" s="1" t="s">
        <v>6</v>
      </c>
      <c r="F5" s="671"/>
      <c r="G5" s="671"/>
      <c r="H5" s="672"/>
    </row>
    <row r="6" spans="1:8" ht="15.75">
      <c r="A6" s="5"/>
      <c r="B6" s="673"/>
      <c r="C6" s="4"/>
      <c r="D6" s="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1">
        <v>2</v>
      </c>
      <c r="C7" s="672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8322334</v>
      </c>
      <c r="F8" s="535">
        <v>294882</v>
      </c>
      <c r="G8" s="511">
        <v>16290652</v>
      </c>
      <c r="H8" s="511">
        <v>789922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537" t="s">
        <v>17</v>
      </c>
      <c r="C10" s="674"/>
      <c r="D10" s="674"/>
      <c r="E10" s="674"/>
      <c r="F10" s="674"/>
      <c r="G10" s="674"/>
      <c r="H10" s="618"/>
    </row>
    <row r="11" spans="1:8" s="557" customFormat="1" ht="16.5" customHeight="1">
      <c r="A11" s="531"/>
      <c r="B11" s="538" t="s">
        <v>18</v>
      </c>
      <c r="C11" s="613"/>
      <c r="D11" s="534" t="s">
        <v>13</v>
      </c>
      <c r="E11" s="675">
        <v>43504</v>
      </c>
      <c r="F11" s="539">
        <v>0</v>
      </c>
      <c r="G11" s="676">
        <v>12899</v>
      </c>
      <c r="H11" s="511">
        <v>0</v>
      </c>
    </row>
    <row r="12" spans="1:8" s="557" customFormat="1" ht="16.5" customHeight="1">
      <c r="A12" s="531"/>
      <c r="B12" s="538" t="s">
        <v>19</v>
      </c>
      <c r="C12" s="613"/>
      <c r="D12" s="534" t="s">
        <v>13</v>
      </c>
      <c r="E12" s="675">
        <v>72596</v>
      </c>
      <c r="F12" s="539">
        <v>0</v>
      </c>
      <c r="G12" s="676">
        <v>27897</v>
      </c>
      <c r="H12" s="511">
        <v>0</v>
      </c>
    </row>
    <row r="13" spans="1:8" s="557" customFormat="1" ht="16.5" customHeight="1">
      <c r="A13" s="531"/>
      <c r="B13" s="952" t="s">
        <v>20</v>
      </c>
      <c r="C13" s="952"/>
      <c r="D13" s="534" t="s">
        <v>13</v>
      </c>
      <c r="E13" s="675">
        <v>61606</v>
      </c>
      <c r="F13" s="539">
        <v>0</v>
      </c>
      <c r="G13" s="676">
        <v>22131</v>
      </c>
      <c r="H13" s="511">
        <v>0</v>
      </c>
    </row>
    <row r="14" spans="1:8" s="557" customFormat="1" ht="16.5" customHeight="1">
      <c r="A14" s="531"/>
      <c r="B14" s="537" t="s">
        <v>47</v>
      </c>
      <c r="C14" s="618"/>
      <c r="D14" s="534"/>
      <c r="E14" s="539"/>
      <c r="F14" s="539"/>
      <c r="G14" s="539"/>
      <c r="H14" s="539"/>
    </row>
    <row r="15" spans="1:8" s="557" customFormat="1" ht="16.5" customHeight="1">
      <c r="A15" s="531"/>
      <c r="B15" s="538" t="s">
        <v>48</v>
      </c>
      <c r="C15" s="613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541" t="s">
        <v>49</v>
      </c>
      <c r="C16" s="677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8500040</v>
      </c>
      <c r="F17" s="623">
        <v>294882</v>
      </c>
      <c r="G17" s="623">
        <v>16353579</v>
      </c>
      <c r="H17" s="623">
        <v>789922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25938423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528" t="s">
        <v>3</v>
      </c>
      <c r="B22" s="528" t="s">
        <v>4</v>
      </c>
      <c r="C22" s="678"/>
      <c r="D22" s="528" t="s">
        <v>5</v>
      </c>
      <c r="E22" s="528" t="s">
        <v>6</v>
      </c>
      <c r="F22" s="679"/>
      <c r="G22" s="679"/>
      <c r="H22" s="680"/>
    </row>
    <row r="23" spans="1:13" s="557" customFormat="1" ht="15.75">
      <c r="A23" s="530"/>
      <c r="B23" s="681"/>
      <c r="C23" s="529"/>
      <c r="D23" s="53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528" t="s">
        <v>24</v>
      </c>
      <c r="C24" s="68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4473267</v>
      </c>
      <c r="F25" s="511">
        <v>0</v>
      </c>
      <c r="G25" s="511">
        <v>11290621</v>
      </c>
      <c r="H25" s="539">
        <v>607255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537" t="s">
        <v>17</v>
      </c>
      <c r="C31" s="674"/>
      <c r="D31" s="674"/>
      <c r="E31" s="674"/>
      <c r="F31" s="674"/>
      <c r="G31" s="674"/>
      <c r="H31" s="618"/>
    </row>
    <row r="32" spans="1:13" s="557" customFormat="1" ht="16.5" customHeight="1">
      <c r="A32" s="531"/>
      <c r="B32" s="538" t="s">
        <v>18</v>
      </c>
      <c r="C32" s="613"/>
      <c r="D32" s="534" t="s">
        <v>13</v>
      </c>
      <c r="E32" s="511">
        <v>43504</v>
      </c>
      <c r="F32" s="511">
        <v>0</v>
      </c>
      <c r="G32" s="511">
        <v>12899</v>
      </c>
      <c r="H32" s="511">
        <v>0</v>
      </c>
    </row>
    <row r="33" spans="1:256" s="557" customFormat="1" ht="16.5" customHeight="1">
      <c r="A33" s="531"/>
      <c r="B33" s="538" t="s">
        <v>19</v>
      </c>
      <c r="C33" s="613"/>
      <c r="D33" s="534" t="s">
        <v>13</v>
      </c>
      <c r="E33" s="511">
        <v>72596</v>
      </c>
      <c r="F33" s="511">
        <v>0</v>
      </c>
      <c r="G33" s="511">
        <v>27897</v>
      </c>
      <c r="H33" s="511">
        <v>0</v>
      </c>
    </row>
    <row r="34" spans="1:256" s="557" customFormat="1" ht="16.5" customHeight="1">
      <c r="A34" s="531"/>
      <c r="B34" s="952" t="s">
        <v>20</v>
      </c>
      <c r="C34" s="952"/>
      <c r="D34" s="534" t="s">
        <v>13</v>
      </c>
      <c r="E34" s="511">
        <v>61606</v>
      </c>
      <c r="F34" s="511">
        <v>0</v>
      </c>
      <c r="G34" s="511">
        <v>22131</v>
      </c>
      <c r="H34" s="511">
        <v>0</v>
      </c>
    </row>
    <row r="35" spans="1:256" s="557" customFormat="1" ht="16.5" customHeight="1">
      <c r="A35" s="560"/>
      <c r="B35" s="541"/>
      <c r="C35" s="677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4650973</v>
      </c>
      <c r="F36" s="659">
        <v>0</v>
      </c>
      <c r="G36" s="563">
        <v>11353548</v>
      </c>
      <c r="H36" s="660">
        <v>607255</v>
      </c>
    </row>
    <row r="37" spans="1:256" s="557" customFormat="1">
      <c r="A37" s="565"/>
      <c r="B37" s="566"/>
      <c r="C37" s="566"/>
      <c r="D37" s="567"/>
      <c r="H37" s="568">
        <v>16611776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445877</v>
      </c>
      <c r="F42" s="633"/>
      <c r="G42" s="632">
        <v>376538</v>
      </c>
      <c r="H42" s="632">
        <v>5963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P44" s="573"/>
      <c r="IQ44" s="573"/>
      <c r="IR44" s="573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961907</v>
      </c>
      <c r="H45" s="632">
        <v>21686</v>
      </c>
      <c r="IP45" s="573"/>
      <c r="IQ45" s="573"/>
      <c r="IR45" s="573"/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P47" s="573"/>
      <c r="IQ47" s="573"/>
      <c r="IR47" s="573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765359</v>
      </c>
      <c r="H48" s="632">
        <v>15050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P54" s="573"/>
      <c r="IQ54" s="573"/>
      <c r="IR54" s="573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1867920</v>
      </c>
      <c r="F55" s="633">
        <v>294882</v>
      </c>
      <c r="G55" s="632">
        <v>207307</v>
      </c>
      <c r="H55" s="632">
        <v>26946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P57" s="573"/>
      <c r="IQ57" s="573"/>
      <c r="IR57" s="573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1535270</v>
      </c>
      <c r="F58" s="49">
        <v>0</v>
      </c>
      <c r="G58" s="48">
        <v>1823914</v>
      </c>
      <c r="H58" s="48">
        <v>89637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27360</v>
      </c>
      <c r="H61" s="648">
        <v>16240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P69" s="573"/>
      <c r="IQ69" s="573"/>
      <c r="IR69" s="573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8413</v>
      </c>
      <c r="H71" s="648">
        <v>1665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P73" s="573"/>
      <c r="IQ73" s="573"/>
      <c r="IR73" s="573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15172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58178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146358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125938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95718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183600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P99" s="573"/>
      <c r="IQ99" s="573"/>
      <c r="IR99" s="573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7261</v>
      </c>
      <c r="H101" s="648">
        <v>5480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162328</v>
      </c>
      <c r="H105" s="647">
        <v>0</v>
      </c>
    </row>
    <row r="107" spans="1:256">
      <c r="A107" s="573" t="s">
        <v>163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3840</v>
      </c>
      <c r="H109" s="647">
        <v>0</v>
      </c>
    </row>
    <row r="111" spans="1:256">
      <c r="A111" s="573" t="s">
        <v>164</v>
      </c>
      <c r="B111" s="573"/>
      <c r="C111" s="573"/>
      <c r="D111" s="573"/>
      <c r="E111" s="635"/>
      <c r="F111" s="635"/>
      <c r="G111" s="635"/>
      <c r="H111" s="635"/>
    </row>
    <row r="112" spans="1:256">
      <c r="A112" s="557"/>
      <c r="B112" s="557"/>
      <c r="C112" s="557"/>
      <c r="D112" s="557"/>
      <c r="E112" s="634"/>
      <c r="F112" s="634"/>
      <c r="G112" s="634"/>
      <c r="H112" s="634"/>
    </row>
    <row r="113" spans="1:8" ht="15.75">
      <c r="A113" s="604"/>
      <c r="B113" s="605"/>
      <c r="C113" s="606"/>
      <c r="D113" s="607" t="s">
        <v>13</v>
      </c>
      <c r="E113" s="646">
        <v>0</v>
      </c>
      <c r="F113" s="647">
        <v>0</v>
      </c>
      <c r="G113" s="646">
        <v>30840</v>
      </c>
      <c r="H113" s="647">
        <v>0</v>
      </c>
    </row>
  </sheetData>
  <sheetProtection password="C693" sheet="1" selectLockedCells="1" selectUnlockedCells="1"/>
  <mergeCells count="2">
    <mergeCell ref="B13:C13"/>
    <mergeCell ref="B34:C34"/>
  </mergeCells>
  <phoneticPr fontId="28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/>
  <dimension ref="A1:IR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6384" width="9.140625" style="2"/>
  </cols>
  <sheetData>
    <row r="1" spans="1:252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</row>
    <row r="2" spans="1:252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</row>
    <row r="3" spans="1:252" s="682" customFormat="1" ht="15.75">
      <c r="A3" s="2"/>
      <c r="B3" s="2"/>
      <c r="C3" s="3"/>
      <c r="D3" s="2"/>
      <c r="E3" s="3" t="s">
        <v>166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</row>
    <row r="4" spans="1:252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</row>
    <row r="5" spans="1:252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</row>
    <row r="6" spans="1:252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</row>
    <row r="7" spans="1:252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</row>
    <row r="8" spans="1:252" s="693" customFormat="1" ht="63.75" customHeight="1" thickBot="1">
      <c r="A8" s="687"/>
      <c r="B8" s="688" t="s">
        <v>11</v>
      </c>
      <c r="C8" s="689"/>
      <c r="D8" s="690" t="s">
        <v>13</v>
      </c>
      <c r="E8" s="691">
        <v>7806453</v>
      </c>
      <c r="F8" s="692">
        <v>324960</v>
      </c>
      <c r="G8" s="691">
        <v>17363336</v>
      </c>
      <c r="H8" s="691">
        <v>935289</v>
      </c>
    </row>
    <row r="9" spans="1:252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2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2" s="693" customFormat="1" ht="16.5" thickBot="1">
      <c r="A11" s="687"/>
      <c r="B11" s="962" t="s">
        <v>18</v>
      </c>
      <c r="C11" s="963"/>
      <c r="D11" s="690" t="s">
        <v>13</v>
      </c>
      <c r="E11" s="697">
        <v>47669</v>
      </c>
      <c r="F11" s="698">
        <v>0</v>
      </c>
      <c r="G11" s="699">
        <v>13082</v>
      </c>
      <c r="H11" s="691">
        <v>0</v>
      </c>
    </row>
    <row r="12" spans="1:252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80872</v>
      </c>
      <c r="F12" s="698">
        <v>0</v>
      </c>
      <c r="G12" s="699">
        <v>28680</v>
      </c>
      <c r="H12" s="691">
        <v>0</v>
      </c>
    </row>
    <row r="13" spans="1:252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54086</v>
      </c>
      <c r="F13" s="698">
        <v>0</v>
      </c>
      <c r="G13" s="699">
        <v>19669</v>
      </c>
      <c r="H13" s="691">
        <v>0</v>
      </c>
    </row>
    <row r="14" spans="1:252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2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2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7989080</v>
      </c>
      <c r="F17" s="707">
        <v>324960</v>
      </c>
      <c r="G17" s="707">
        <v>17424767</v>
      </c>
      <c r="H17" s="707">
        <v>935289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26674096</v>
      </c>
      <c r="I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2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3857209</v>
      </c>
      <c r="F25" s="691">
        <v>0</v>
      </c>
      <c r="G25" s="691">
        <v>11778777</v>
      </c>
      <c r="H25" s="720">
        <v>770283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2" s="693" customFormat="1" ht="16.5" thickBot="1">
      <c r="A32" s="687"/>
      <c r="B32" s="962" t="s">
        <v>18</v>
      </c>
      <c r="C32" s="963"/>
      <c r="D32" s="690" t="s">
        <v>13</v>
      </c>
      <c r="E32" s="691">
        <v>47669</v>
      </c>
      <c r="F32" s="691">
        <v>0</v>
      </c>
      <c r="G32" s="691">
        <v>13082</v>
      </c>
      <c r="H32" s="691">
        <v>0</v>
      </c>
    </row>
    <row r="33" spans="1:252" s="693" customFormat="1" ht="16.5" thickBot="1">
      <c r="A33" s="687"/>
      <c r="B33" s="962" t="s">
        <v>19</v>
      </c>
      <c r="C33" s="963"/>
      <c r="D33" s="690" t="s">
        <v>13</v>
      </c>
      <c r="E33" s="691">
        <v>80872</v>
      </c>
      <c r="F33" s="691">
        <v>0</v>
      </c>
      <c r="G33" s="691">
        <v>28680</v>
      </c>
      <c r="H33" s="691">
        <v>0</v>
      </c>
    </row>
    <row r="34" spans="1:252" s="693" customFormat="1" ht="16.5" thickBot="1">
      <c r="A34" s="687"/>
      <c r="B34" s="962" t="s">
        <v>20</v>
      </c>
      <c r="C34" s="963"/>
      <c r="D34" s="690" t="s">
        <v>13</v>
      </c>
      <c r="E34" s="691">
        <v>54086</v>
      </c>
      <c r="F34" s="691">
        <v>0</v>
      </c>
      <c r="G34" s="691">
        <v>19669</v>
      </c>
      <c r="H34" s="691">
        <v>0</v>
      </c>
    </row>
    <row r="35" spans="1:252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4039836</v>
      </c>
      <c r="F36" s="725">
        <v>0</v>
      </c>
      <c r="G36" s="724">
        <v>11840208</v>
      </c>
      <c r="H36" s="726">
        <v>770283</v>
      </c>
    </row>
    <row r="37" spans="1:252" s="693" customFormat="1" ht="13.5" thickBot="1">
      <c r="A37" s="727"/>
      <c r="B37" s="728"/>
      <c r="C37" s="728"/>
      <c r="D37" s="729"/>
      <c r="H37" s="730">
        <v>16650327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503701</v>
      </c>
      <c r="F42" s="740"/>
      <c r="G42" s="739">
        <v>399797</v>
      </c>
      <c r="H42" s="739">
        <v>6834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1326991</v>
      </c>
      <c r="H45" s="739">
        <v>7491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834925</v>
      </c>
      <c r="H48" s="739">
        <v>15070</v>
      </c>
    </row>
    <row r="49" spans="1:251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1" s="693" customFormat="1">
      <c r="E50" s="634"/>
      <c r="F50" s="634"/>
      <c r="G50" s="634"/>
      <c r="H50" s="634"/>
    </row>
    <row r="54" spans="1:251" s="735" customFormat="1" ht="13.5" thickBot="1">
      <c r="A54" s="735" t="s">
        <v>56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</row>
    <row r="55" spans="1:251" s="693" customFormat="1" ht="28.9" customHeight="1" thickBot="1">
      <c r="A55" s="736"/>
      <c r="B55" s="695"/>
      <c r="C55" s="737"/>
      <c r="D55" s="738" t="s">
        <v>13</v>
      </c>
      <c r="E55" s="739">
        <v>2010965</v>
      </c>
      <c r="F55" s="740">
        <v>324960</v>
      </c>
      <c r="G55" s="739">
        <v>224429</v>
      </c>
      <c r="H55" s="739">
        <v>25056</v>
      </c>
    </row>
    <row r="56" spans="1:251" s="693" customFormat="1">
      <c r="E56" s="634"/>
      <c r="F56" s="634"/>
      <c r="G56" s="634"/>
      <c r="H56" s="634"/>
    </row>
    <row r="57" spans="1:251" s="735" customFormat="1" ht="13.5" thickBot="1">
      <c r="A57" s="735" t="s">
        <v>57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</row>
    <row r="58" spans="1:251" s="693" customFormat="1" ht="36.6" customHeight="1" thickBot="1">
      <c r="A58" s="736"/>
      <c r="B58" s="695"/>
      <c r="C58" s="737"/>
      <c r="D58" s="738" t="s">
        <v>13</v>
      </c>
      <c r="E58" s="745">
        <v>1434578</v>
      </c>
      <c r="F58" s="746">
        <v>0</v>
      </c>
      <c r="G58" s="745">
        <v>1850213</v>
      </c>
      <c r="H58" s="745">
        <v>85931</v>
      </c>
    </row>
    <row r="59" spans="1:251" s="693" customFormat="1">
      <c r="A59" s="735" t="s">
        <v>69</v>
      </c>
      <c r="B59" s="735"/>
      <c r="C59" s="735"/>
      <c r="D59" s="735"/>
      <c r="E59" s="663"/>
      <c r="F59" s="663"/>
      <c r="G59" s="663"/>
      <c r="H59" s="663"/>
    </row>
    <row r="60" spans="1:251" s="693" customFormat="1" ht="13.5" thickBot="1">
      <c r="E60" s="634"/>
      <c r="F60" s="634"/>
      <c r="G60" s="634"/>
      <c r="H60" s="634"/>
    </row>
    <row r="61" spans="1:251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30320</v>
      </c>
      <c r="H61" s="753">
        <v>16840</v>
      </c>
    </row>
    <row r="62" spans="1:251" s="693" customFormat="1">
      <c r="E62" s="634"/>
      <c r="F62" s="634"/>
      <c r="G62" s="634"/>
      <c r="H62" s="634"/>
    </row>
    <row r="63" spans="1:251" s="693" customFormat="1">
      <c r="E63" s="634"/>
      <c r="F63" s="634"/>
      <c r="G63" s="634"/>
      <c r="H63" s="634"/>
    </row>
    <row r="64" spans="1:251" s="693" customFormat="1">
      <c r="A64" s="735" t="s">
        <v>153</v>
      </c>
      <c r="B64" s="735"/>
      <c r="C64" s="735"/>
      <c r="D64" s="735"/>
      <c r="E64" s="635"/>
      <c r="F64" s="635"/>
      <c r="G64" s="635"/>
      <c r="H64" s="635"/>
    </row>
    <row r="65" spans="1:251" s="693" customFormat="1" ht="13.5" thickBot="1">
      <c r="E65" s="634"/>
      <c r="F65" s="634"/>
      <c r="G65" s="634"/>
      <c r="H65" s="634"/>
    </row>
    <row r="66" spans="1:251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0</v>
      </c>
      <c r="H66" s="752">
        <v>0</v>
      </c>
    </row>
    <row r="67" spans="1:251" s="693" customFormat="1">
      <c r="E67" s="634"/>
      <c r="F67" s="634"/>
      <c r="G67" s="634"/>
      <c r="H67" s="634"/>
    </row>
    <row r="68" spans="1:251" s="693" customFormat="1">
      <c r="E68" s="634"/>
      <c r="F68" s="634"/>
      <c r="G68" s="634"/>
      <c r="H68" s="634"/>
    </row>
    <row r="69" spans="1:251" s="735" customFormat="1">
      <c r="A69" s="735" t="s">
        <v>77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</row>
    <row r="70" spans="1:251" s="693" customFormat="1" ht="13.5" thickBot="1">
      <c r="E70" s="634"/>
      <c r="F70" s="634"/>
      <c r="G70" s="634"/>
      <c r="H70" s="634"/>
    </row>
    <row r="71" spans="1:251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6771</v>
      </c>
      <c r="H71" s="753">
        <v>1904</v>
      </c>
    </row>
    <row r="72" spans="1:251" s="693" customFormat="1">
      <c r="E72" s="634"/>
      <c r="F72" s="634"/>
      <c r="G72" s="634"/>
      <c r="H72" s="634"/>
    </row>
    <row r="73" spans="1:251" s="735" customFormat="1">
      <c r="A73" s="735" t="s">
        <v>104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</row>
    <row r="74" spans="1:251" s="693" customFormat="1" ht="13.5" thickBot="1">
      <c r="E74" s="634"/>
      <c r="F74" s="634"/>
      <c r="G74" s="634"/>
      <c r="H74" s="634"/>
    </row>
    <row r="75" spans="1:251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17329</v>
      </c>
      <c r="H75" s="753">
        <v>0</v>
      </c>
    </row>
    <row r="76" spans="1:251" s="684" customFormat="1">
      <c r="E76" s="2"/>
      <c r="F76" s="2"/>
      <c r="G76" s="2"/>
      <c r="H76" s="2"/>
    </row>
    <row r="77" spans="1:251" s="684" customFormat="1">
      <c r="A77" s="735" t="s">
        <v>125</v>
      </c>
      <c r="B77" s="735"/>
      <c r="C77" s="735"/>
      <c r="D77" s="735"/>
      <c r="E77" s="635"/>
      <c r="F77" s="635"/>
      <c r="G77" s="635"/>
      <c r="H77" s="635"/>
    </row>
    <row r="78" spans="1:251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1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63922</v>
      </c>
      <c r="H79" s="752">
        <v>0</v>
      </c>
    </row>
    <row r="80" spans="1:251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143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146762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157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146175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158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100502</v>
      </c>
      <c r="H93" s="752">
        <v>0</v>
      </c>
    </row>
    <row r="94" spans="1:8" s="684" customFormat="1"/>
    <row r="95" spans="1:8">
      <c r="A95" s="735" t="s">
        <v>159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1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217440</v>
      </c>
      <c r="H97" s="752">
        <v>0</v>
      </c>
    </row>
    <row r="99" spans="1:251" s="735" customFormat="1">
      <c r="A99" s="735" t="s">
        <v>160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</row>
    <row r="100" spans="1:251" s="693" customFormat="1" ht="13.5" thickBot="1">
      <c r="E100" s="634"/>
      <c r="F100" s="634"/>
      <c r="G100" s="634"/>
      <c r="H100" s="634"/>
    </row>
    <row r="101" spans="1:251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6423</v>
      </c>
      <c r="H101" s="753">
        <v>5880</v>
      </c>
    </row>
    <row r="103" spans="1:251">
      <c r="A103" s="735" t="s">
        <v>154</v>
      </c>
      <c r="B103" s="735"/>
      <c r="C103" s="735"/>
      <c r="D103" s="735"/>
      <c r="E103" s="635"/>
      <c r="F103" s="635"/>
      <c r="G103" s="635"/>
      <c r="H103" s="635"/>
    </row>
    <row r="104" spans="1:251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1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171160</v>
      </c>
      <c r="H105" s="752">
        <v>0</v>
      </c>
    </row>
    <row r="107" spans="1:251">
      <c r="A107" s="735" t="s">
        <v>163</v>
      </c>
      <c r="B107" s="735"/>
      <c r="C107" s="735"/>
      <c r="D107" s="735"/>
      <c r="E107" s="635"/>
      <c r="F107" s="635"/>
      <c r="G107" s="635"/>
      <c r="H107" s="635"/>
    </row>
    <row r="108" spans="1:251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1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6720</v>
      </c>
      <c r="H109" s="752">
        <v>0</v>
      </c>
    </row>
    <row r="111" spans="1:251">
      <c r="A111" s="735" t="s">
        <v>164</v>
      </c>
      <c r="B111" s="735"/>
      <c r="C111" s="735"/>
      <c r="D111" s="735"/>
      <c r="E111" s="635"/>
      <c r="F111" s="635"/>
      <c r="G111" s="635"/>
      <c r="H111" s="635"/>
    </row>
    <row r="112" spans="1:251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34680</v>
      </c>
      <c r="H113" s="752">
        <v>0</v>
      </c>
    </row>
  </sheetData>
  <sheetProtection password="C693" sheet="1" objects="1" scenarios="1" selectLockedCells="1" selectUnlockedCells="1"/>
  <mergeCells count="22">
    <mergeCell ref="D22:D23"/>
    <mergeCell ref="E22:H22"/>
    <mergeCell ref="A22:A23"/>
    <mergeCell ref="B22:C23"/>
    <mergeCell ref="B32:C32"/>
    <mergeCell ref="B33:C33"/>
    <mergeCell ref="B34:C34"/>
    <mergeCell ref="B35:C35"/>
    <mergeCell ref="B24:C24"/>
    <mergeCell ref="B31:H31"/>
    <mergeCell ref="D5:D6"/>
    <mergeCell ref="E5:H5"/>
    <mergeCell ref="B7:C7"/>
    <mergeCell ref="B10:H10"/>
    <mergeCell ref="B15:C15"/>
    <mergeCell ref="B16:C16"/>
    <mergeCell ref="A5:A6"/>
    <mergeCell ref="B5:C6"/>
    <mergeCell ref="B11:C11"/>
    <mergeCell ref="B12:C12"/>
    <mergeCell ref="B13:C13"/>
    <mergeCell ref="B14:C14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/>
  <dimension ref="A1:IU117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1" width="14.140625" style="2" customWidth="1"/>
    <col min="12" max="12" width="11.42578125" style="2" customWidth="1"/>
    <col min="13" max="16384" width="9.140625" style="2"/>
  </cols>
  <sheetData>
    <row r="1" spans="1:255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682" customFormat="1" ht="15.75">
      <c r="A3" s="2"/>
      <c r="B3" s="2"/>
      <c r="C3" s="3"/>
      <c r="D3" s="2"/>
      <c r="E3" s="3" t="s">
        <v>167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</row>
    <row r="7" spans="1:255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</row>
    <row r="8" spans="1:255" s="693" customFormat="1" ht="63.75" customHeight="1" thickBot="1">
      <c r="A8" s="687"/>
      <c r="B8" s="688" t="s">
        <v>11</v>
      </c>
      <c r="C8" s="689"/>
      <c r="D8" s="690" t="s">
        <v>13</v>
      </c>
      <c r="E8" s="691">
        <v>9097223</v>
      </c>
      <c r="F8" s="692">
        <v>280350</v>
      </c>
      <c r="G8" s="691">
        <v>15735630</v>
      </c>
      <c r="H8" s="691">
        <v>837761</v>
      </c>
    </row>
    <row r="9" spans="1:255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5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5" s="693" customFormat="1" ht="16.5" thickBot="1">
      <c r="A11" s="687"/>
      <c r="B11" s="962" t="s">
        <v>18</v>
      </c>
      <c r="C11" s="963"/>
      <c r="D11" s="690" t="s">
        <v>13</v>
      </c>
      <c r="E11" s="697">
        <v>34972</v>
      </c>
      <c r="F11" s="698">
        <v>0</v>
      </c>
      <c r="G11" s="699">
        <v>14165</v>
      </c>
      <c r="H11" s="691">
        <v>0</v>
      </c>
    </row>
    <row r="12" spans="1:255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45366</v>
      </c>
      <c r="F12" s="698">
        <v>0</v>
      </c>
      <c r="G12" s="699">
        <v>25572</v>
      </c>
      <c r="H12" s="691">
        <v>0</v>
      </c>
    </row>
    <row r="13" spans="1:255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42480</v>
      </c>
      <c r="F13" s="698">
        <v>0</v>
      </c>
      <c r="G13" s="699">
        <v>21370</v>
      </c>
      <c r="H13" s="691">
        <v>0</v>
      </c>
    </row>
    <row r="14" spans="1:255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5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5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5" s="693" customFormat="1" ht="15.75">
      <c r="A17" s="703" t="s">
        <v>50</v>
      </c>
      <c r="B17" s="704"/>
      <c r="C17" s="705"/>
      <c r="D17" s="706"/>
      <c r="E17" s="707">
        <v>9220041</v>
      </c>
      <c r="F17" s="707">
        <v>280350</v>
      </c>
      <c r="G17" s="707">
        <v>15796737</v>
      </c>
      <c r="H17" s="707">
        <v>837761</v>
      </c>
    </row>
    <row r="18" spans="1:255" s="693" customFormat="1" ht="16.5" thickBot="1">
      <c r="A18" s="708"/>
      <c r="B18" s="709"/>
      <c r="C18" s="710"/>
      <c r="D18" s="711"/>
      <c r="E18" s="712"/>
      <c r="F18" s="713"/>
      <c r="G18" s="712"/>
      <c r="H18" s="714">
        <v>26134889</v>
      </c>
      <c r="J18" s="715"/>
      <c r="K18" s="715"/>
      <c r="L18" s="715"/>
    </row>
    <row r="19" spans="1:255" s="693" customFormat="1"/>
    <row r="20" spans="1:255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</row>
    <row r="21" spans="1:255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</row>
    <row r="22" spans="1:255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5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5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5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4836830</v>
      </c>
      <c r="F25" s="691">
        <v>0</v>
      </c>
      <c r="G25" s="691">
        <v>10581703</v>
      </c>
      <c r="H25" s="720">
        <v>642245</v>
      </c>
    </row>
    <row r="26" spans="1:255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5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5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5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5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5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5" s="693" customFormat="1" ht="16.5" thickBot="1">
      <c r="A32" s="687"/>
      <c r="B32" s="962" t="s">
        <v>18</v>
      </c>
      <c r="C32" s="963"/>
      <c r="D32" s="690" t="s">
        <v>13</v>
      </c>
      <c r="E32" s="691">
        <v>34972</v>
      </c>
      <c r="F32" s="691">
        <v>0</v>
      </c>
      <c r="G32" s="691">
        <v>14165</v>
      </c>
      <c r="H32" s="691">
        <v>0</v>
      </c>
    </row>
    <row r="33" spans="1:251" s="693" customFormat="1" ht="16.5" thickBot="1">
      <c r="A33" s="687"/>
      <c r="B33" s="962" t="s">
        <v>19</v>
      </c>
      <c r="C33" s="963"/>
      <c r="D33" s="690" t="s">
        <v>13</v>
      </c>
      <c r="E33" s="691">
        <v>45366</v>
      </c>
      <c r="F33" s="691">
        <v>0</v>
      </c>
      <c r="G33" s="691">
        <v>25572</v>
      </c>
      <c r="H33" s="691">
        <v>0</v>
      </c>
    </row>
    <row r="34" spans="1:251" s="693" customFormat="1" ht="16.5" thickBot="1">
      <c r="A34" s="687"/>
      <c r="B34" s="962" t="s">
        <v>20</v>
      </c>
      <c r="C34" s="963"/>
      <c r="D34" s="690" t="s">
        <v>13</v>
      </c>
      <c r="E34" s="691">
        <v>42480</v>
      </c>
      <c r="F34" s="691">
        <v>0</v>
      </c>
      <c r="G34" s="691">
        <v>21370</v>
      </c>
      <c r="H34" s="691">
        <v>0</v>
      </c>
    </row>
    <row r="35" spans="1:251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1" s="693" customFormat="1" ht="16.5" thickBot="1">
      <c r="A36" s="703" t="s">
        <v>21</v>
      </c>
      <c r="B36" s="722"/>
      <c r="C36" s="722"/>
      <c r="D36" s="723"/>
      <c r="E36" s="724">
        <v>4959648</v>
      </c>
      <c r="F36" s="725">
        <v>0</v>
      </c>
      <c r="G36" s="724">
        <v>10642810</v>
      </c>
      <c r="H36" s="726">
        <v>642245</v>
      </c>
    </row>
    <row r="37" spans="1:251" s="693" customFormat="1" ht="13.5" thickBot="1">
      <c r="A37" s="727"/>
      <c r="B37" s="728"/>
      <c r="C37" s="728"/>
      <c r="D37" s="729"/>
      <c r="H37" s="730">
        <v>16244703</v>
      </c>
      <c r="J37" s="757"/>
    </row>
    <row r="38" spans="1:251" s="693" customFormat="1">
      <c r="A38" s="731"/>
      <c r="E38" s="722"/>
      <c r="F38" s="722"/>
      <c r="G38" s="722"/>
      <c r="H38" s="732"/>
    </row>
    <row r="39" spans="1:251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1" s="693" customFormat="1"/>
    <row r="41" spans="1:251" s="693" customFormat="1" ht="16.899999999999999" customHeight="1" thickBot="1">
      <c r="A41" s="735" t="s">
        <v>52</v>
      </c>
    </row>
    <row r="42" spans="1:251" s="693" customFormat="1" ht="16.5" thickBot="1">
      <c r="A42" s="736"/>
      <c r="B42" s="696"/>
      <c r="C42" s="737"/>
      <c r="D42" s="738" t="s">
        <v>13</v>
      </c>
      <c r="E42" s="739">
        <v>434135</v>
      </c>
      <c r="F42" s="740"/>
      <c r="G42" s="739">
        <v>283680</v>
      </c>
      <c r="H42" s="739">
        <v>6830</v>
      </c>
    </row>
    <row r="43" spans="1:251" s="693" customFormat="1">
      <c r="E43" s="634"/>
      <c r="F43" s="634"/>
      <c r="G43" s="634"/>
      <c r="H43" s="634"/>
    </row>
    <row r="44" spans="1:251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</row>
    <row r="45" spans="1:251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1289953</v>
      </c>
      <c r="H45" s="739">
        <v>15296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</row>
    <row r="46" spans="1:251" s="693" customFormat="1">
      <c r="E46" s="634"/>
      <c r="F46" s="634"/>
      <c r="G46" s="634"/>
      <c r="H46" s="634"/>
    </row>
    <row r="47" spans="1:251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</row>
    <row r="48" spans="1:251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454122</v>
      </c>
      <c r="H48" s="739">
        <v>17584</v>
      </c>
    </row>
    <row r="49" spans="1:251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1" s="693" customFormat="1">
      <c r="E50" s="634"/>
      <c r="F50" s="634"/>
      <c r="G50" s="634"/>
      <c r="H50" s="634"/>
    </row>
    <row r="54" spans="1:251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</row>
    <row r="55" spans="1:251" s="693" customFormat="1" ht="28.9" customHeight="1" thickBot="1">
      <c r="A55" s="736"/>
      <c r="B55" s="695"/>
      <c r="C55" s="737"/>
      <c r="D55" s="738" t="s">
        <v>13</v>
      </c>
      <c r="E55" s="739">
        <v>2579901</v>
      </c>
      <c r="F55" s="740">
        <v>280350</v>
      </c>
      <c r="G55" s="739">
        <v>157799</v>
      </c>
      <c r="H55" s="739">
        <v>44249</v>
      </c>
    </row>
    <row r="56" spans="1:251" s="693" customFormat="1">
      <c r="E56" s="634"/>
      <c r="F56" s="634"/>
      <c r="G56" s="634"/>
      <c r="H56" s="634"/>
    </row>
    <row r="57" spans="1:251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</row>
    <row r="58" spans="1:251" s="693" customFormat="1" ht="36.6" customHeight="1" thickBot="1">
      <c r="A58" s="736"/>
      <c r="B58" s="695"/>
      <c r="C58" s="737"/>
      <c r="D58" s="738" t="s">
        <v>13</v>
      </c>
      <c r="E58" s="745">
        <v>1246357</v>
      </c>
      <c r="F58" s="746">
        <v>0</v>
      </c>
      <c r="G58" s="745">
        <v>1730817</v>
      </c>
      <c r="H58" s="745">
        <v>78660</v>
      </c>
    </row>
    <row r="59" spans="1:251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1" s="693" customFormat="1" ht="13.5" thickBot="1">
      <c r="E60" s="634"/>
      <c r="F60" s="634"/>
      <c r="G60" s="634"/>
      <c r="H60" s="634"/>
    </row>
    <row r="61" spans="1:251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17400</v>
      </c>
      <c r="H61" s="753">
        <v>17360</v>
      </c>
    </row>
    <row r="62" spans="1:251" s="693" customFormat="1">
      <c r="E62" s="634"/>
      <c r="F62" s="634"/>
      <c r="G62" s="634"/>
      <c r="H62" s="634"/>
    </row>
    <row r="63" spans="1:251" s="693" customFormat="1">
      <c r="E63" s="634"/>
      <c r="F63" s="634"/>
      <c r="G63" s="634"/>
      <c r="H63" s="634"/>
    </row>
    <row r="64" spans="1:251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1" s="693" customFormat="1" ht="13.5" thickBot="1">
      <c r="E65" s="634"/>
      <c r="F65" s="634"/>
      <c r="G65" s="634"/>
      <c r="H65" s="634"/>
    </row>
    <row r="66" spans="1:251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284015</v>
      </c>
      <c r="H66" s="752">
        <v>0</v>
      </c>
    </row>
    <row r="67" spans="1:251" s="693" customFormat="1">
      <c r="E67" s="634"/>
      <c r="F67" s="634"/>
      <c r="G67" s="634"/>
      <c r="H67" s="634"/>
    </row>
    <row r="68" spans="1:251" s="693" customFormat="1">
      <c r="E68" s="634"/>
      <c r="F68" s="634"/>
      <c r="G68" s="634"/>
      <c r="H68" s="634"/>
    </row>
    <row r="69" spans="1:251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</row>
    <row r="70" spans="1:251" s="693" customFormat="1" ht="13.5" thickBot="1">
      <c r="E70" s="634"/>
      <c r="F70" s="634"/>
      <c r="G70" s="634"/>
      <c r="H70" s="634"/>
    </row>
    <row r="71" spans="1:251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7399</v>
      </c>
      <c r="H71" s="753">
        <v>5177</v>
      </c>
    </row>
    <row r="72" spans="1:251" s="693" customFormat="1">
      <c r="E72" s="634"/>
      <c r="F72" s="634"/>
      <c r="G72" s="634"/>
      <c r="H72" s="634"/>
    </row>
    <row r="73" spans="1:251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</row>
    <row r="74" spans="1:251" s="693" customFormat="1" ht="13.5" thickBot="1">
      <c r="E74" s="634"/>
      <c r="F74" s="634"/>
      <c r="G74" s="634"/>
      <c r="H74" s="634"/>
    </row>
    <row r="75" spans="1:251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19247</v>
      </c>
      <c r="H75" s="753">
        <v>0</v>
      </c>
    </row>
    <row r="76" spans="1:251" s="684" customFormat="1">
      <c r="E76" s="2"/>
      <c r="F76" s="2"/>
      <c r="G76" s="2"/>
      <c r="H76" s="2"/>
    </row>
    <row r="77" spans="1:251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1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1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61135</v>
      </c>
      <c r="H79" s="752">
        <v>0</v>
      </c>
    </row>
    <row r="80" spans="1:251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148122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127696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118903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1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234660</v>
      </c>
      <c r="H97" s="752">
        <v>0</v>
      </c>
    </row>
    <row r="99" spans="1:251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</row>
    <row r="100" spans="1:251" s="693" customFormat="1" ht="13.5" thickBot="1">
      <c r="E100" s="634"/>
      <c r="F100" s="634"/>
      <c r="G100" s="634"/>
      <c r="H100" s="634"/>
    </row>
    <row r="101" spans="1:251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6617</v>
      </c>
      <c r="H101" s="753">
        <v>5560</v>
      </c>
    </row>
    <row r="103" spans="1:251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1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1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175962</v>
      </c>
      <c r="H105" s="752">
        <v>0</v>
      </c>
    </row>
    <row r="107" spans="1:251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1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1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7120</v>
      </c>
      <c r="H109" s="752">
        <v>0</v>
      </c>
    </row>
    <row r="111" spans="1:251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1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4800</v>
      </c>
    </row>
  </sheetData>
  <sheetProtection password="C693" sheet="1" objects="1" scenarios="1" selectLockedCells="1" selectUnlockedCells="1"/>
  <mergeCells count="22">
    <mergeCell ref="D22:D23"/>
    <mergeCell ref="E22:H22"/>
    <mergeCell ref="A22:A23"/>
    <mergeCell ref="B22:C23"/>
    <mergeCell ref="B32:C32"/>
    <mergeCell ref="B33:C33"/>
    <mergeCell ref="B34:C34"/>
    <mergeCell ref="B35:C35"/>
    <mergeCell ref="B24:C24"/>
    <mergeCell ref="B31:H31"/>
    <mergeCell ref="D5:D6"/>
    <mergeCell ref="E5:H5"/>
    <mergeCell ref="B7:C7"/>
    <mergeCell ref="B10:H10"/>
    <mergeCell ref="B15:C15"/>
    <mergeCell ref="B16:C16"/>
    <mergeCell ref="A5:A6"/>
    <mergeCell ref="B5:C6"/>
    <mergeCell ref="B11:C11"/>
    <mergeCell ref="B12:C12"/>
    <mergeCell ref="B13:C13"/>
    <mergeCell ref="B14:C14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/>
  <dimension ref="A1:IV117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8402748</v>
      </c>
      <c r="F8" s="692">
        <v>238158</v>
      </c>
      <c r="G8" s="691">
        <v>15662607</v>
      </c>
      <c r="H8" s="691">
        <v>852554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697">
        <v>37021</v>
      </c>
      <c r="F11" s="698">
        <v>0</v>
      </c>
      <c r="G11" s="699">
        <v>12978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53158</v>
      </c>
      <c r="F12" s="698">
        <v>0</v>
      </c>
      <c r="G12" s="699">
        <v>26525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41385</v>
      </c>
      <c r="F13" s="698">
        <v>0</v>
      </c>
      <c r="G13" s="699">
        <v>17305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8534312</v>
      </c>
      <c r="F17" s="707">
        <v>238158</v>
      </c>
      <c r="G17" s="707">
        <v>15719415</v>
      </c>
      <c r="H17" s="707">
        <v>852554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25344439</v>
      </c>
      <c r="J18" s="715"/>
      <c r="K18" s="715"/>
      <c r="L18" s="715"/>
      <c r="M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2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4087214</v>
      </c>
      <c r="F25" s="691">
        <v>0</v>
      </c>
      <c r="G25" s="691">
        <v>10541718</v>
      </c>
      <c r="H25" s="720">
        <v>662861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2" s="693" customFormat="1" ht="16.5" thickBot="1">
      <c r="A32" s="687"/>
      <c r="B32" s="962" t="s">
        <v>18</v>
      </c>
      <c r="C32" s="963"/>
      <c r="D32" s="690" t="s">
        <v>13</v>
      </c>
      <c r="E32" s="691">
        <v>37021</v>
      </c>
      <c r="F32" s="691">
        <v>0</v>
      </c>
      <c r="G32" s="691">
        <v>12978</v>
      </c>
      <c r="H32" s="691">
        <v>0</v>
      </c>
    </row>
    <row r="33" spans="1:252" s="693" customFormat="1" ht="16.5" thickBot="1">
      <c r="A33" s="687"/>
      <c r="B33" s="962" t="s">
        <v>19</v>
      </c>
      <c r="C33" s="963"/>
      <c r="D33" s="690" t="s">
        <v>13</v>
      </c>
      <c r="E33" s="691">
        <v>53158</v>
      </c>
      <c r="F33" s="691">
        <v>0</v>
      </c>
      <c r="G33" s="691">
        <v>26525</v>
      </c>
      <c r="H33" s="691">
        <v>0</v>
      </c>
    </row>
    <row r="34" spans="1:252" s="693" customFormat="1" ht="16.5" thickBot="1">
      <c r="A34" s="687"/>
      <c r="B34" s="962" t="s">
        <v>20</v>
      </c>
      <c r="C34" s="963"/>
      <c r="D34" s="690" t="s">
        <v>13</v>
      </c>
      <c r="E34" s="691">
        <v>41385</v>
      </c>
      <c r="F34" s="691">
        <v>0</v>
      </c>
      <c r="G34" s="691">
        <v>17305</v>
      </c>
      <c r="H34" s="691">
        <v>0</v>
      </c>
    </row>
    <row r="35" spans="1:252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4218778</v>
      </c>
      <c r="F36" s="725">
        <v>0</v>
      </c>
      <c r="G36" s="724">
        <v>10598526</v>
      </c>
      <c r="H36" s="726">
        <v>662861</v>
      </c>
    </row>
    <row r="37" spans="1:252" s="693" customFormat="1" ht="13.5" thickBot="1">
      <c r="A37" s="727"/>
      <c r="B37" s="728"/>
      <c r="C37" s="728"/>
      <c r="D37" s="729"/>
      <c r="H37" s="730">
        <v>15480165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431901</v>
      </c>
      <c r="F42" s="740"/>
      <c r="G42" s="739">
        <v>362427</v>
      </c>
      <c r="H42" s="739">
        <v>6216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1147718</v>
      </c>
      <c r="H45" s="739">
        <v>23312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445161</v>
      </c>
      <c r="H48" s="739">
        <v>15986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2341670</v>
      </c>
      <c r="F55" s="740">
        <v>238158</v>
      </c>
      <c r="G55" s="739">
        <v>181886</v>
      </c>
      <c r="H55" s="739">
        <v>35511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1541963</v>
      </c>
      <c r="F58" s="746">
        <v>0</v>
      </c>
      <c r="G58" s="745">
        <v>1820962</v>
      </c>
      <c r="H58" s="745">
        <v>80540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16400</v>
      </c>
      <c r="H61" s="753">
        <v>15320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261681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6790</v>
      </c>
      <c r="H71" s="753">
        <v>4768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14890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52392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147418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118836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99310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233440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7063</v>
      </c>
      <c r="H101" s="753">
        <v>5400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167555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7680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2640</v>
      </c>
    </row>
  </sheetData>
  <sheetProtection password="C693" sheet="1" objects="1" scenarios="1" selectLockedCells="1" selectUnlockedCells="1"/>
  <mergeCells count="22">
    <mergeCell ref="D22:D23"/>
    <mergeCell ref="E22:H22"/>
    <mergeCell ref="A22:A23"/>
    <mergeCell ref="B22:C23"/>
    <mergeCell ref="B32:C32"/>
    <mergeCell ref="B33:C33"/>
    <mergeCell ref="B34:C34"/>
    <mergeCell ref="B35:C35"/>
    <mergeCell ref="B24:C24"/>
    <mergeCell ref="B31:H31"/>
    <mergeCell ref="D5:D6"/>
    <mergeCell ref="E5:H5"/>
    <mergeCell ref="B7:C7"/>
    <mergeCell ref="B10:H10"/>
    <mergeCell ref="B15:C15"/>
    <mergeCell ref="B16:C16"/>
    <mergeCell ref="A5:A6"/>
    <mergeCell ref="B5:C6"/>
    <mergeCell ref="B11:C11"/>
    <mergeCell ref="B12:C12"/>
    <mergeCell ref="B13:C13"/>
    <mergeCell ref="B14:C14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H69"/>
  <sheetViews>
    <sheetView workbookViewId="0">
      <selection activeCell="H21" sqref="H21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6384" width="9.140625" style="50"/>
  </cols>
  <sheetData>
    <row r="1" spans="1:8" ht="15.75">
      <c r="A1" s="3" t="s">
        <v>0</v>
      </c>
      <c r="B1" s="2"/>
      <c r="C1" s="2"/>
    </row>
    <row r="2" spans="1:8" ht="15.75">
      <c r="A2" s="2"/>
      <c r="B2" s="2"/>
      <c r="C2" s="3" t="s">
        <v>1</v>
      </c>
    </row>
    <row r="3" spans="1:8" ht="15.75">
      <c r="C3" s="51"/>
      <c r="D3" s="51" t="s">
        <v>59</v>
      </c>
    </row>
    <row r="5" spans="1:8" ht="16.5" customHeight="1">
      <c r="A5" s="920" t="s">
        <v>3</v>
      </c>
      <c r="B5" s="920" t="s">
        <v>4</v>
      </c>
      <c r="C5" s="920"/>
      <c r="D5" s="920" t="s">
        <v>5</v>
      </c>
      <c r="E5" s="920" t="s">
        <v>6</v>
      </c>
      <c r="F5" s="920"/>
      <c r="G5" s="920"/>
      <c r="H5" s="920"/>
    </row>
    <row r="6" spans="1:8" ht="15.75">
      <c r="A6" s="920"/>
      <c r="B6" s="920"/>
      <c r="C6" s="920"/>
      <c r="D6" s="920"/>
      <c r="E6" s="52" t="s">
        <v>7</v>
      </c>
      <c r="F6" s="52" t="s">
        <v>8</v>
      </c>
      <c r="G6" s="52" t="s">
        <v>9</v>
      </c>
      <c r="H6" s="52" t="s">
        <v>10</v>
      </c>
    </row>
    <row r="7" spans="1:8" ht="16.5" customHeight="1">
      <c r="A7" s="53">
        <v>1</v>
      </c>
      <c r="B7" s="920">
        <v>2</v>
      </c>
      <c r="C7" s="920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8" ht="63.75" customHeight="1">
      <c r="A8" s="55"/>
      <c r="B8" s="56" t="s">
        <v>11</v>
      </c>
      <c r="C8" s="57" t="s">
        <v>12</v>
      </c>
      <c r="D8" s="58" t="s">
        <v>13</v>
      </c>
      <c r="E8" s="54">
        <v>1352010</v>
      </c>
      <c r="F8" s="59">
        <v>0</v>
      </c>
      <c r="G8" s="54">
        <v>0</v>
      </c>
      <c r="H8" s="54">
        <v>0</v>
      </c>
    </row>
    <row r="9" spans="1:8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8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568626</v>
      </c>
      <c r="H10" s="54">
        <v>10518</v>
      </c>
    </row>
    <row r="11" spans="1:8" ht="39">
      <c r="A11" s="55"/>
      <c r="B11" s="60"/>
      <c r="C11" s="57" t="s">
        <v>45</v>
      </c>
      <c r="D11" s="58" t="s">
        <v>13</v>
      </c>
      <c r="E11" s="54">
        <v>132313</v>
      </c>
      <c r="F11" s="59">
        <v>0</v>
      </c>
      <c r="G11" s="54">
        <v>125506</v>
      </c>
      <c r="H11" s="54">
        <v>16904</v>
      </c>
    </row>
    <row r="12" spans="1:8" ht="39">
      <c r="A12" s="55"/>
      <c r="B12" s="60"/>
      <c r="C12" s="57" t="s">
        <v>46</v>
      </c>
      <c r="D12" s="58" t="s">
        <v>13</v>
      </c>
      <c r="E12" s="54">
        <v>1693261</v>
      </c>
      <c r="F12" s="59">
        <v>0</v>
      </c>
      <c r="G12" s="54">
        <v>852692</v>
      </c>
      <c r="H12" s="54">
        <v>22561</v>
      </c>
    </row>
    <row r="13" spans="1:8" ht="39">
      <c r="A13" s="55"/>
      <c r="B13" s="60"/>
      <c r="C13" s="57" t="s">
        <v>16</v>
      </c>
      <c r="D13" s="58" t="s">
        <v>13</v>
      </c>
      <c r="E13" s="54">
        <v>3588863</v>
      </c>
      <c r="F13" s="59">
        <v>0</v>
      </c>
      <c r="G13" s="54">
        <v>4095355</v>
      </c>
      <c r="H13" s="54">
        <v>404798</v>
      </c>
    </row>
    <row r="14" spans="1:8" ht="16.5" customHeight="1">
      <c r="A14" s="55"/>
      <c r="B14" s="921" t="s">
        <v>17</v>
      </c>
      <c r="C14" s="921"/>
      <c r="D14" s="921"/>
      <c r="E14" s="921"/>
      <c r="F14" s="921"/>
      <c r="G14" s="921"/>
      <c r="H14" s="921"/>
    </row>
    <row r="15" spans="1:8" ht="16.5" customHeight="1">
      <c r="A15" s="55"/>
      <c r="B15" s="918" t="s">
        <v>18</v>
      </c>
      <c r="C15" s="918"/>
      <c r="D15" s="58" t="s">
        <v>13</v>
      </c>
      <c r="E15" s="54">
        <v>70756</v>
      </c>
      <c r="F15" s="59">
        <v>0</v>
      </c>
      <c r="G15" s="54">
        <v>85922</v>
      </c>
      <c r="H15" s="54">
        <v>2284</v>
      </c>
    </row>
    <row r="16" spans="1:8" ht="16.5" customHeight="1">
      <c r="A16" s="55"/>
      <c r="B16" s="918" t="s">
        <v>19</v>
      </c>
      <c r="C16" s="918"/>
      <c r="D16" s="58" t="s">
        <v>13</v>
      </c>
      <c r="E16" s="54">
        <v>101389</v>
      </c>
      <c r="F16" s="59">
        <v>0</v>
      </c>
      <c r="G16" s="54">
        <v>239848</v>
      </c>
      <c r="H16" s="54">
        <v>3361</v>
      </c>
    </row>
    <row r="17" spans="1:8" ht="16.5" customHeight="1">
      <c r="A17" s="55"/>
      <c r="B17" s="918" t="s">
        <v>20</v>
      </c>
      <c r="C17" s="918"/>
      <c r="D17" s="58" t="s">
        <v>13</v>
      </c>
      <c r="E17" s="54">
        <v>58346</v>
      </c>
      <c r="F17" s="59">
        <v>0</v>
      </c>
      <c r="G17" s="54">
        <v>149123</v>
      </c>
      <c r="H17" s="54">
        <v>2552</v>
      </c>
    </row>
    <row r="18" spans="1:8" ht="16.5" customHeight="1">
      <c r="A18" s="55"/>
      <c r="B18" s="921"/>
      <c r="C18" s="921"/>
      <c r="D18" s="58"/>
      <c r="E18" s="62"/>
      <c r="F18" s="59"/>
      <c r="G18" s="62"/>
      <c r="H18" s="62"/>
    </row>
    <row r="19" spans="1:8" ht="0.75" customHeight="1">
      <c r="A19" s="55"/>
      <c r="B19" s="918"/>
      <c r="C19" s="918"/>
      <c r="D19" s="58"/>
      <c r="E19" s="59"/>
      <c r="F19" s="59"/>
      <c r="G19" s="59"/>
      <c r="H19" s="59"/>
    </row>
    <row r="20" spans="1:8" ht="16.5" hidden="1" customHeight="1">
      <c r="A20" s="63"/>
      <c r="B20" s="918"/>
      <c r="C20" s="918"/>
      <c r="D20" s="64"/>
      <c r="E20" s="59"/>
      <c r="F20" s="59"/>
      <c r="G20" s="59"/>
      <c r="H20" s="59"/>
    </row>
    <row r="21" spans="1:8" ht="15.75">
      <c r="A21" s="66" t="s">
        <v>21</v>
      </c>
      <c r="B21" s="67"/>
      <c r="C21" s="68"/>
      <c r="D21" s="69"/>
      <c r="E21" s="70">
        <v>6996938</v>
      </c>
      <c r="F21" s="59"/>
      <c r="G21" s="70">
        <v>6117072</v>
      </c>
      <c r="H21" s="70">
        <v>462978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13576988</v>
      </c>
    </row>
    <row r="24" spans="1:8" s="80" customFormat="1" ht="15.75">
      <c r="A24" s="79" t="s">
        <v>60</v>
      </c>
    </row>
    <row r="25" spans="1:8" s="80" customFormat="1" ht="15.75">
      <c r="A25" s="79" t="s">
        <v>61</v>
      </c>
    </row>
    <row r="26" spans="1:8" ht="16.5" customHeight="1">
      <c r="A26" s="920" t="s">
        <v>3</v>
      </c>
      <c r="B26" s="920" t="s">
        <v>4</v>
      </c>
      <c r="C26" s="920"/>
      <c r="D26" s="920" t="s">
        <v>5</v>
      </c>
      <c r="E26" s="920" t="s">
        <v>6</v>
      </c>
      <c r="F26" s="920"/>
      <c r="G26" s="920"/>
      <c r="H26" s="920"/>
    </row>
    <row r="27" spans="1:8" ht="15.75">
      <c r="A27" s="920"/>
      <c r="B27" s="920"/>
      <c r="C27" s="920"/>
      <c r="D27" s="920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20" t="s">
        <v>24</v>
      </c>
      <c r="C28" s="920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1352010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355386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132313</v>
      </c>
      <c r="F32" s="54">
        <v>0</v>
      </c>
      <c r="G32" s="54">
        <v>105086</v>
      </c>
      <c r="H32" s="54">
        <v>16904</v>
      </c>
    </row>
    <row r="33" spans="1:8" ht="39">
      <c r="A33" s="55"/>
      <c r="B33" s="60"/>
      <c r="C33" s="57" t="s">
        <v>46</v>
      </c>
      <c r="D33" s="58" t="s">
        <v>13</v>
      </c>
      <c r="E33" s="54">
        <v>1693261</v>
      </c>
      <c r="F33" s="54">
        <v>0</v>
      </c>
      <c r="G33" s="54">
        <v>628549</v>
      </c>
      <c r="H33" s="54">
        <v>13064</v>
      </c>
    </row>
    <row r="34" spans="1:8" ht="39">
      <c r="A34" s="55"/>
      <c r="B34" s="60"/>
      <c r="C34" s="57" t="s">
        <v>16</v>
      </c>
      <c r="D34" s="58" t="s">
        <v>13</v>
      </c>
      <c r="E34" s="54">
        <v>3275517</v>
      </c>
      <c r="F34" s="54">
        <v>0</v>
      </c>
      <c r="G34" s="54">
        <v>2440204</v>
      </c>
      <c r="H34" s="54">
        <v>234441</v>
      </c>
    </row>
    <row r="35" spans="1:8" ht="16.5" customHeight="1">
      <c r="A35" s="55"/>
      <c r="B35" s="921" t="s">
        <v>17</v>
      </c>
      <c r="C35" s="921"/>
      <c r="D35" s="921"/>
      <c r="E35" s="921"/>
      <c r="F35" s="921"/>
      <c r="G35" s="921"/>
      <c r="H35" s="921"/>
    </row>
    <row r="36" spans="1:8" ht="16.5" customHeight="1">
      <c r="A36" s="55"/>
      <c r="B36" s="918" t="s">
        <v>18</v>
      </c>
      <c r="C36" s="918"/>
      <c r="D36" s="58" t="s">
        <v>13</v>
      </c>
      <c r="E36" s="54">
        <v>70756</v>
      </c>
      <c r="F36" s="54">
        <v>0</v>
      </c>
      <c r="G36" s="54">
        <v>85922</v>
      </c>
      <c r="H36" s="54">
        <v>2284</v>
      </c>
    </row>
    <row r="37" spans="1:8" ht="16.5" customHeight="1">
      <c r="A37" s="55"/>
      <c r="B37" s="918" t="s">
        <v>19</v>
      </c>
      <c r="C37" s="918"/>
      <c r="D37" s="58" t="s">
        <v>13</v>
      </c>
      <c r="E37" s="54">
        <v>101389</v>
      </c>
      <c r="F37" s="54">
        <v>0</v>
      </c>
      <c r="G37" s="54">
        <v>239848</v>
      </c>
      <c r="H37" s="54">
        <v>3361</v>
      </c>
    </row>
    <row r="38" spans="1:8" ht="16.5" customHeight="1">
      <c r="A38" s="55"/>
      <c r="B38" s="918" t="s">
        <v>20</v>
      </c>
      <c r="C38" s="918"/>
      <c r="D38" s="58" t="s">
        <v>13</v>
      </c>
      <c r="E38" s="54">
        <v>58346</v>
      </c>
      <c r="F38" s="54">
        <v>0</v>
      </c>
      <c r="G38" s="54">
        <v>149123</v>
      </c>
      <c r="H38" s="54">
        <v>2552</v>
      </c>
    </row>
    <row r="39" spans="1:8" ht="15.75">
      <c r="A39" s="81"/>
      <c r="B39" s="919"/>
      <c r="C39" s="919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6683592</v>
      </c>
      <c r="F40" s="54">
        <v>0</v>
      </c>
      <c r="G40" s="84">
        <v>4004118</v>
      </c>
      <c r="H40" s="84">
        <v>272606</v>
      </c>
    </row>
    <row r="41" spans="1:8">
      <c r="A41" s="86"/>
      <c r="B41" s="87"/>
      <c r="C41" s="87"/>
      <c r="D41" s="88"/>
      <c r="H41" s="101">
        <v>10960316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4066</v>
      </c>
    </row>
    <row r="47" spans="1:8" ht="39">
      <c r="A47" s="55"/>
      <c r="B47" s="60"/>
      <c r="C47" s="57" t="s">
        <v>16</v>
      </c>
      <c r="D47" s="58" t="s">
        <v>13</v>
      </c>
      <c r="E47" s="54">
        <v>313346</v>
      </c>
      <c r="F47" s="59"/>
      <c r="G47" s="54">
        <v>102951</v>
      </c>
      <c r="H47" s="54">
        <v>128000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126368</v>
      </c>
      <c r="H50" s="99">
        <v>10518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5431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981283</v>
      </c>
      <c r="H52" s="54">
        <v>8532</v>
      </c>
    </row>
    <row r="54" spans="1:8" s="94" customFormat="1">
      <c r="A54" s="94" t="s">
        <v>62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153784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456148</v>
      </c>
      <c r="H56" s="54">
        <v>33825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70359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109599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5170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86872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20420</v>
      </c>
      <c r="H69" s="54"/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/>
  <dimension ref="A1:IV117"/>
  <sheetViews>
    <sheetView workbookViewId="0">
      <selection activeCell="E3" sqref="E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9097223</v>
      </c>
      <c r="F8" s="692">
        <v>280350</v>
      </c>
      <c r="G8" s="691">
        <v>15735630</v>
      </c>
      <c r="H8" s="691">
        <v>837761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697">
        <v>34972</v>
      </c>
      <c r="F11" s="698">
        <v>0</v>
      </c>
      <c r="G11" s="699">
        <v>14165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45366</v>
      </c>
      <c r="F12" s="698">
        <v>0</v>
      </c>
      <c r="G12" s="699">
        <v>25572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42480</v>
      </c>
      <c r="F13" s="698">
        <v>0</v>
      </c>
      <c r="G13" s="699">
        <v>21370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9220041</v>
      </c>
      <c r="F17" s="707">
        <v>280350</v>
      </c>
      <c r="G17" s="707">
        <v>15796737</v>
      </c>
      <c r="H17" s="707">
        <v>837761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26134889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4836830</v>
      </c>
      <c r="F25" s="691">
        <v>0</v>
      </c>
      <c r="G25" s="691">
        <v>10581703</v>
      </c>
      <c r="H25" s="720">
        <v>642245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34972</v>
      </c>
      <c r="F32" s="691">
        <v>0</v>
      </c>
      <c r="G32" s="691">
        <v>14165</v>
      </c>
      <c r="H32" s="691">
        <v>0</v>
      </c>
    </row>
    <row r="33" spans="1:252" s="693" customFormat="1" ht="16.5" thickBot="1">
      <c r="A33" s="687"/>
      <c r="B33" s="962" t="s">
        <v>19</v>
      </c>
      <c r="C33" s="963"/>
      <c r="D33" s="690" t="s">
        <v>13</v>
      </c>
      <c r="E33" s="691">
        <v>45366</v>
      </c>
      <c r="F33" s="691">
        <v>0</v>
      </c>
      <c r="G33" s="691">
        <v>25572</v>
      </c>
      <c r="H33" s="691">
        <v>0</v>
      </c>
    </row>
    <row r="34" spans="1:252" s="693" customFormat="1" ht="16.5" thickBot="1">
      <c r="A34" s="687"/>
      <c r="B34" s="962" t="s">
        <v>20</v>
      </c>
      <c r="C34" s="963"/>
      <c r="D34" s="690" t="s">
        <v>13</v>
      </c>
      <c r="E34" s="691">
        <v>42480</v>
      </c>
      <c r="F34" s="691">
        <v>0</v>
      </c>
      <c r="G34" s="691">
        <v>21370</v>
      </c>
      <c r="H34" s="691">
        <v>0</v>
      </c>
    </row>
    <row r="35" spans="1:252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4959648</v>
      </c>
      <c r="F36" s="725">
        <v>0</v>
      </c>
      <c r="G36" s="724">
        <v>10642810</v>
      </c>
      <c r="H36" s="726">
        <v>642245</v>
      </c>
    </row>
    <row r="37" spans="1:252" s="693" customFormat="1" ht="13.5" thickBot="1">
      <c r="A37" s="727"/>
      <c r="B37" s="728"/>
      <c r="C37" s="728"/>
      <c r="D37" s="729"/>
      <c r="H37" s="730">
        <v>16244703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434135</v>
      </c>
      <c r="F42" s="740"/>
      <c r="G42" s="739">
        <v>283680</v>
      </c>
      <c r="H42" s="739">
        <v>6830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1289953</v>
      </c>
      <c r="H45" s="739">
        <v>15296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454122</v>
      </c>
      <c r="H48" s="739">
        <v>17584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2579901</v>
      </c>
      <c r="F55" s="740">
        <v>280350</v>
      </c>
      <c r="G55" s="739">
        <v>157799</v>
      </c>
      <c r="H55" s="739">
        <v>44249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1246357</v>
      </c>
      <c r="F58" s="746">
        <v>0</v>
      </c>
      <c r="G58" s="745">
        <v>1730817</v>
      </c>
      <c r="H58" s="745">
        <v>78660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17400</v>
      </c>
      <c r="H61" s="753">
        <v>17360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284015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7399</v>
      </c>
      <c r="H71" s="753">
        <v>5177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19247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61135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148122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127696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118903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234660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6617</v>
      </c>
      <c r="H101" s="753">
        <v>5560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175962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7120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4800</v>
      </c>
    </row>
  </sheetData>
  <sheetProtection password="C693" sheet="1" objects="1" scenarios="1" selectLockedCells="1" selectUnlockedCells="1"/>
  <mergeCells count="22">
    <mergeCell ref="D22:D23"/>
    <mergeCell ref="E22:H22"/>
    <mergeCell ref="A22:A23"/>
    <mergeCell ref="B22:C23"/>
    <mergeCell ref="B32:C32"/>
    <mergeCell ref="B33:C33"/>
    <mergeCell ref="B34:C34"/>
    <mergeCell ref="B35:C35"/>
    <mergeCell ref="B24:C24"/>
    <mergeCell ref="B31:H31"/>
    <mergeCell ref="D5:D6"/>
    <mergeCell ref="E5:H5"/>
    <mergeCell ref="B7:C7"/>
    <mergeCell ref="B10:H10"/>
    <mergeCell ref="B15:C15"/>
    <mergeCell ref="B16:C16"/>
    <mergeCell ref="A5:A6"/>
    <mergeCell ref="B5:C6"/>
    <mergeCell ref="B11:C11"/>
    <mergeCell ref="B12:C12"/>
    <mergeCell ref="B13:C13"/>
    <mergeCell ref="B14:C14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/>
  <dimension ref="A1:IV12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8454242</v>
      </c>
      <c r="F8" s="692">
        <v>336376</v>
      </c>
      <c r="G8" s="691">
        <v>14918953</v>
      </c>
      <c r="H8" s="691">
        <v>785214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697">
        <v>32336</v>
      </c>
      <c r="F11" s="698">
        <v>0</v>
      </c>
      <c r="G11" s="699">
        <v>10442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44725</v>
      </c>
      <c r="F12" s="698">
        <v>0</v>
      </c>
      <c r="G12" s="699">
        <v>19643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53630</v>
      </c>
      <c r="F13" s="698">
        <v>0</v>
      </c>
      <c r="G13" s="699">
        <v>17167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8584933</v>
      </c>
      <c r="F17" s="707">
        <v>336376</v>
      </c>
      <c r="G17" s="707">
        <v>14966205</v>
      </c>
      <c r="H17" s="707">
        <v>785214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24672728</v>
      </c>
      <c r="I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2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4610470</v>
      </c>
      <c r="F25" s="691">
        <v>0</v>
      </c>
      <c r="G25" s="691">
        <v>10443555</v>
      </c>
      <c r="H25" s="691">
        <v>597916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2" s="693" customFormat="1" ht="16.5" thickBot="1">
      <c r="A32" s="687"/>
      <c r="B32" s="962" t="s">
        <v>18</v>
      </c>
      <c r="C32" s="963"/>
      <c r="D32" s="690" t="s">
        <v>13</v>
      </c>
      <c r="E32" s="691">
        <v>32336</v>
      </c>
      <c r="F32" s="691">
        <v>0</v>
      </c>
      <c r="G32" s="691">
        <v>10442</v>
      </c>
      <c r="H32" s="691">
        <v>0</v>
      </c>
    </row>
    <row r="33" spans="1:252" s="693" customFormat="1" ht="16.5" thickBot="1">
      <c r="A33" s="687"/>
      <c r="B33" s="962" t="s">
        <v>19</v>
      </c>
      <c r="C33" s="963"/>
      <c r="D33" s="690" t="s">
        <v>13</v>
      </c>
      <c r="E33" s="691">
        <v>44725</v>
      </c>
      <c r="F33" s="691">
        <v>0</v>
      </c>
      <c r="G33" s="691">
        <v>19643</v>
      </c>
      <c r="H33" s="691">
        <v>0</v>
      </c>
    </row>
    <row r="34" spans="1:252" s="693" customFormat="1" ht="16.5" thickBot="1">
      <c r="A34" s="687"/>
      <c r="B34" s="962" t="s">
        <v>20</v>
      </c>
      <c r="C34" s="963"/>
      <c r="D34" s="690" t="s">
        <v>13</v>
      </c>
      <c r="E34" s="691">
        <v>53630</v>
      </c>
      <c r="F34" s="691">
        <v>0</v>
      </c>
      <c r="G34" s="691">
        <v>17167</v>
      </c>
      <c r="H34" s="691">
        <v>0</v>
      </c>
    </row>
    <row r="35" spans="1:252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4741161</v>
      </c>
      <c r="F36" s="725">
        <v>0</v>
      </c>
      <c r="G36" s="724">
        <v>10490807</v>
      </c>
      <c r="H36" s="726">
        <v>597916</v>
      </c>
    </row>
    <row r="37" spans="1:252" s="693" customFormat="1" ht="13.5" thickBot="1">
      <c r="A37" s="727"/>
      <c r="B37" s="728"/>
      <c r="C37" s="728"/>
      <c r="D37" s="729"/>
      <c r="H37" s="730">
        <v>15829884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366443</v>
      </c>
      <c r="F42" s="740"/>
      <c r="G42" s="739">
        <v>344320</v>
      </c>
      <c r="H42" s="739">
        <v>6728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700922</v>
      </c>
      <c r="H45" s="739">
        <v>5699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455373</v>
      </c>
      <c r="H48" s="739">
        <v>5503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2109845</v>
      </c>
      <c r="F55" s="740">
        <v>336376</v>
      </c>
      <c r="G55" s="739">
        <v>204349</v>
      </c>
      <c r="H55" s="739">
        <v>52113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1367484</v>
      </c>
      <c r="F58" s="746">
        <v>0</v>
      </c>
      <c r="G58" s="745">
        <v>1563678</v>
      </c>
      <c r="H58" s="745">
        <v>82402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23200</v>
      </c>
      <c r="H61" s="753">
        <v>16540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311023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7689</v>
      </c>
      <c r="H71" s="753">
        <v>2971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12375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54829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146159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119587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84292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256880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8222</v>
      </c>
      <c r="H101" s="753">
        <v>7896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148447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3520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27480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2960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3053</v>
      </c>
      <c r="H122" s="752">
        <v>4486</v>
      </c>
    </row>
  </sheetData>
  <sheetProtection password="C693" sheet="1" objects="1" scenarios="1" selectLockedCells="1" selectUnlockedCells="1"/>
  <mergeCells count="22">
    <mergeCell ref="D22:D23"/>
    <mergeCell ref="E22:H22"/>
    <mergeCell ref="A22:A23"/>
    <mergeCell ref="B22:C23"/>
    <mergeCell ref="B32:C32"/>
    <mergeCell ref="B33:C33"/>
    <mergeCell ref="B34:C34"/>
    <mergeCell ref="B35:C35"/>
    <mergeCell ref="B24:C24"/>
    <mergeCell ref="B31:H31"/>
    <mergeCell ref="D5:D6"/>
    <mergeCell ref="E5:H5"/>
    <mergeCell ref="B7:C7"/>
    <mergeCell ref="B10:H10"/>
    <mergeCell ref="B15:C15"/>
    <mergeCell ref="B16:C16"/>
    <mergeCell ref="A5:A6"/>
    <mergeCell ref="B5:C6"/>
    <mergeCell ref="B11:C11"/>
    <mergeCell ref="B12:C12"/>
    <mergeCell ref="B13:C13"/>
    <mergeCell ref="B14:C14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/>
  <dimension ref="A1:IV14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2.8554687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7863876</v>
      </c>
      <c r="F8" s="692">
        <v>307032</v>
      </c>
      <c r="G8" s="691">
        <v>14047296</v>
      </c>
      <c r="H8" s="691">
        <v>714945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697">
        <v>32457</v>
      </c>
      <c r="F11" s="698">
        <v>0</v>
      </c>
      <c r="G11" s="699">
        <v>9801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43818</v>
      </c>
      <c r="F12" s="698">
        <v>0</v>
      </c>
      <c r="G12" s="699">
        <v>16382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55960</v>
      </c>
      <c r="F13" s="698">
        <v>0</v>
      </c>
      <c r="G13" s="699">
        <v>20607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7996111</v>
      </c>
      <c r="F17" s="707">
        <v>307032</v>
      </c>
      <c r="G17" s="707">
        <v>14094086</v>
      </c>
      <c r="H17" s="707">
        <v>714945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23112174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4413457</v>
      </c>
      <c r="F25" s="691">
        <v>0</v>
      </c>
      <c r="G25" s="691">
        <v>10138074</v>
      </c>
      <c r="H25" s="691">
        <v>552603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32457</v>
      </c>
      <c r="F32" s="691">
        <v>0</v>
      </c>
      <c r="G32" s="691">
        <v>9801</v>
      </c>
      <c r="H32" s="691">
        <v>0</v>
      </c>
    </row>
    <row r="33" spans="1:249" s="693" customFormat="1" ht="16.5" thickBot="1">
      <c r="A33" s="687"/>
      <c r="B33" s="962" t="s">
        <v>19</v>
      </c>
      <c r="C33" s="963"/>
      <c r="D33" s="690" t="s">
        <v>13</v>
      </c>
      <c r="E33" s="691">
        <v>43818</v>
      </c>
      <c r="F33" s="691">
        <v>0</v>
      </c>
      <c r="G33" s="691">
        <v>16382</v>
      </c>
      <c r="H33" s="691">
        <v>0</v>
      </c>
    </row>
    <row r="34" spans="1:249" s="693" customFormat="1" ht="16.5" thickBot="1">
      <c r="A34" s="687"/>
      <c r="B34" s="962" t="s">
        <v>20</v>
      </c>
      <c r="C34" s="963"/>
      <c r="D34" s="690" t="s">
        <v>13</v>
      </c>
      <c r="E34" s="691">
        <v>55960</v>
      </c>
      <c r="F34" s="691">
        <v>0</v>
      </c>
      <c r="G34" s="691">
        <v>20607</v>
      </c>
      <c r="H34" s="691">
        <v>0</v>
      </c>
    </row>
    <row r="35" spans="1:249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9" s="693" customFormat="1" ht="16.5" thickBot="1">
      <c r="A36" s="703" t="s">
        <v>21</v>
      </c>
      <c r="B36" s="722"/>
      <c r="C36" s="722"/>
      <c r="D36" s="723"/>
      <c r="E36" s="724">
        <v>4545692</v>
      </c>
      <c r="F36" s="725">
        <v>0</v>
      </c>
      <c r="G36" s="724">
        <v>10184864</v>
      </c>
      <c r="H36" s="726">
        <v>552603</v>
      </c>
    </row>
    <row r="37" spans="1:249" s="693" customFormat="1" ht="13.5" thickBot="1">
      <c r="A37" s="727"/>
      <c r="B37" s="728"/>
      <c r="C37" s="728"/>
      <c r="D37" s="729"/>
      <c r="H37" s="730">
        <v>15283159</v>
      </c>
    </row>
    <row r="38" spans="1:249" s="693" customFormat="1">
      <c r="A38" s="731"/>
      <c r="E38" s="722"/>
      <c r="F38" s="722"/>
      <c r="G38" s="722"/>
      <c r="H38" s="732"/>
    </row>
    <row r="39" spans="1:249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9" s="693" customFormat="1"/>
    <row r="41" spans="1:249" s="693" customFormat="1" ht="16.899999999999999" customHeight="1" thickBot="1">
      <c r="A41" s="735" t="s">
        <v>52</v>
      </c>
    </row>
    <row r="42" spans="1:249" s="693" customFormat="1" ht="16.5" thickBot="1">
      <c r="A42" s="736"/>
      <c r="B42" s="696"/>
      <c r="C42" s="737"/>
      <c r="D42" s="738" t="s">
        <v>13</v>
      </c>
      <c r="E42" s="739">
        <v>318078</v>
      </c>
      <c r="F42" s="740"/>
      <c r="G42" s="739">
        <v>282630</v>
      </c>
      <c r="H42" s="739">
        <v>7031</v>
      </c>
    </row>
    <row r="43" spans="1:249" s="693" customFormat="1">
      <c r="E43" s="634"/>
      <c r="F43" s="634"/>
      <c r="G43" s="634"/>
      <c r="H43" s="634"/>
    </row>
    <row r="44" spans="1:249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</row>
    <row r="45" spans="1:249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369569</v>
      </c>
      <c r="H45" s="739">
        <v>5298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</row>
    <row r="46" spans="1:249" s="693" customFormat="1">
      <c r="E46" s="634"/>
      <c r="F46" s="634"/>
      <c r="G46" s="634"/>
      <c r="H46" s="634"/>
    </row>
    <row r="47" spans="1:249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</row>
    <row r="48" spans="1:249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448412</v>
      </c>
      <c r="H48" s="739">
        <v>5028</v>
      </c>
    </row>
    <row r="49" spans="1:249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9" s="693" customFormat="1">
      <c r="E50" s="634"/>
      <c r="F50" s="634"/>
      <c r="G50" s="634"/>
      <c r="H50" s="634"/>
    </row>
    <row r="54" spans="1:249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</row>
    <row r="55" spans="1:249" s="693" customFormat="1" ht="28.9" customHeight="1" thickBot="1">
      <c r="A55" s="736"/>
      <c r="B55" s="695"/>
      <c r="C55" s="737"/>
      <c r="D55" s="738" t="s">
        <v>13</v>
      </c>
      <c r="E55" s="739">
        <v>1971329</v>
      </c>
      <c r="F55" s="740">
        <v>307032</v>
      </c>
      <c r="G55" s="739">
        <v>189323</v>
      </c>
      <c r="H55" s="739">
        <v>50089</v>
      </c>
    </row>
    <row r="56" spans="1:249" s="693" customFormat="1">
      <c r="E56" s="634"/>
      <c r="F56" s="634"/>
      <c r="G56" s="634"/>
      <c r="H56" s="634"/>
    </row>
    <row r="57" spans="1:249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</row>
    <row r="58" spans="1:249" s="693" customFormat="1" ht="36.6" customHeight="1" thickBot="1">
      <c r="A58" s="736"/>
      <c r="B58" s="695"/>
      <c r="C58" s="737"/>
      <c r="D58" s="738" t="s">
        <v>13</v>
      </c>
      <c r="E58" s="745">
        <v>1161012</v>
      </c>
      <c r="F58" s="746">
        <v>0</v>
      </c>
      <c r="G58" s="745">
        <v>1355788</v>
      </c>
      <c r="H58" s="745">
        <v>66925</v>
      </c>
    </row>
    <row r="59" spans="1:249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9" s="693" customFormat="1" ht="13.5" thickBot="1">
      <c r="E60" s="634"/>
      <c r="F60" s="634"/>
      <c r="G60" s="634"/>
      <c r="H60" s="634"/>
    </row>
    <row r="61" spans="1:249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14440</v>
      </c>
      <c r="H61" s="753">
        <v>18380</v>
      </c>
    </row>
    <row r="62" spans="1:249" s="693" customFormat="1">
      <c r="E62" s="634"/>
      <c r="F62" s="634"/>
      <c r="G62" s="634"/>
      <c r="H62" s="634"/>
    </row>
    <row r="63" spans="1:249" s="693" customFormat="1">
      <c r="E63" s="634"/>
      <c r="F63" s="634"/>
      <c r="G63" s="634"/>
      <c r="H63" s="634"/>
    </row>
    <row r="64" spans="1:249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T64" s="693" t="s">
        <v>186</v>
      </c>
    </row>
    <row r="65" spans="1:249" s="693" customFormat="1" ht="13.5" thickBot="1">
      <c r="E65" s="634"/>
      <c r="F65" s="634"/>
      <c r="G65" s="634"/>
      <c r="H65" s="634"/>
    </row>
    <row r="66" spans="1:249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304435</v>
      </c>
      <c r="H66" s="752">
        <v>0</v>
      </c>
    </row>
    <row r="67" spans="1:249" s="693" customFormat="1">
      <c r="E67" s="634"/>
      <c r="F67" s="634"/>
      <c r="G67" s="634"/>
      <c r="H67" s="634"/>
    </row>
    <row r="68" spans="1:249" s="693" customFormat="1">
      <c r="E68" s="634"/>
      <c r="F68" s="634"/>
      <c r="G68" s="634"/>
      <c r="H68" s="634"/>
    </row>
    <row r="69" spans="1:249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</row>
    <row r="70" spans="1:249" s="693" customFormat="1" ht="13.5" thickBot="1">
      <c r="E70" s="634"/>
      <c r="F70" s="634"/>
      <c r="G70" s="634"/>
      <c r="H70" s="634"/>
    </row>
    <row r="71" spans="1:249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8862</v>
      </c>
      <c r="H71" s="753">
        <v>2862</v>
      </c>
    </row>
    <row r="72" spans="1:249" s="693" customFormat="1">
      <c r="E72" s="634"/>
      <c r="F72" s="634"/>
      <c r="G72" s="634"/>
      <c r="H72" s="634"/>
    </row>
    <row r="73" spans="1:249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</row>
    <row r="74" spans="1:249" s="693" customFormat="1" ht="13.5" thickBot="1">
      <c r="E74" s="634"/>
      <c r="F74" s="634"/>
      <c r="G74" s="634"/>
      <c r="H74" s="634"/>
    </row>
    <row r="75" spans="1:249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13383</v>
      </c>
      <c r="H75" s="753">
        <v>0</v>
      </c>
    </row>
    <row r="76" spans="1:249" s="684" customFormat="1">
      <c r="E76" s="2"/>
      <c r="F76" s="2"/>
      <c r="G76" s="2"/>
      <c r="H76" s="2"/>
    </row>
    <row r="77" spans="1:249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9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9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59849</v>
      </c>
      <c r="H79" s="752">
        <v>0</v>
      </c>
    </row>
    <row r="80" spans="1:249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171709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131310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88520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9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279322</v>
      </c>
      <c r="H97" s="752">
        <v>0</v>
      </c>
    </row>
    <row r="99" spans="1:249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</row>
    <row r="100" spans="1:249" s="693" customFormat="1" ht="13.5" thickBot="1">
      <c r="E100" s="634"/>
      <c r="F100" s="634"/>
      <c r="G100" s="634"/>
      <c r="H100" s="634"/>
    </row>
    <row r="101" spans="1:249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17402</v>
      </c>
      <c r="H101" s="753">
        <v>-196</v>
      </c>
    </row>
    <row r="103" spans="1:249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9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9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142377</v>
      </c>
      <c r="H105" s="752">
        <v>0</v>
      </c>
    </row>
    <row r="107" spans="1:249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9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9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3520</v>
      </c>
      <c r="H109" s="752">
        <v>0</v>
      </c>
    </row>
    <row r="111" spans="1:249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9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25800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2480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2571</v>
      </c>
      <c r="H122" s="752">
        <v>4445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</sheetData>
  <sheetProtection password="C693" sheet="1" objects="1" scenarios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/>
  <dimension ref="A1:IV24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4" width="15.5703125" style="2" customWidth="1"/>
    <col min="15" max="15" width="9.140625" style="2"/>
    <col min="16" max="17" width="15.5703125" style="2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</row>
    <row r="3" spans="1:256" s="682" customFormat="1" ht="15.75">
      <c r="A3" s="2"/>
      <c r="B3" s="2"/>
      <c r="C3" s="3"/>
      <c r="D3" s="2"/>
      <c r="E3" s="3" t="s">
        <v>187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7926909</v>
      </c>
      <c r="F8" s="692">
        <v>348693</v>
      </c>
      <c r="G8" s="691">
        <v>15559522</v>
      </c>
      <c r="H8" s="691">
        <v>725564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697">
        <v>38555</v>
      </c>
      <c r="F11" s="698">
        <v>0</v>
      </c>
      <c r="G11" s="699">
        <v>6878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697">
        <v>52138</v>
      </c>
      <c r="F12" s="698">
        <v>0</v>
      </c>
      <c r="G12" s="699">
        <v>13182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697">
        <v>63324</v>
      </c>
      <c r="F13" s="698">
        <v>0</v>
      </c>
      <c r="G13" s="699">
        <v>16781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47" s="693" customFormat="1" ht="15.75">
      <c r="A17" s="703" t="s">
        <v>50</v>
      </c>
      <c r="B17" s="704"/>
      <c r="C17" s="705"/>
      <c r="D17" s="706"/>
      <c r="E17" s="707">
        <v>8080926</v>
      </c>
      <c r="F17" s="707">
        <v>348693</v>
      </c>
      <c r="G17" s="707">
        <v>15596363</v>
      </c>
      <c r="H17" s="707">
        <v>725564</v>
      </c>
    </row>
    <row r="18" spans="1:247" s="693" customFormat="1" ht="16.5" thickBot="1">
      <c r="A18" s="708"/>
      <c r="B18" s="709"/>
      <c r="C18" s="710"/>
      <c r="D18" s="711"/>
      <c r="E18" s="712"/>
      <c r="F18" s="713"/>
      <c r="G18" s="712"/>
      <c r="H18" s="714">
        <v>24751546</v>
      </c>
    </row>
    <row r="19" spans="1:247" s="693" customFormat="1"/>
    <row r="20" spans="1:247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</row>
    <row r="21" spans="1:247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</row>
    <row r="22" spans="1:247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47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47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47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4551769</v>
      </c>
      <c r="F25" s="691">
        <v>0</v>
      </c>
      <c r="G25" s="691">
        <v>10855789</v>
      </c>
      <c r="H25" s="691">
        <v>558071</v>
      </c>
    </row>
    <row r="26" spans="1:247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47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47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47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47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47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47" s="693" customFormat="1" ht="16.5" thickBot="1">
      <c r="A32" s="687"/>
      <c r="B32" s="962" t="s">
        <v>18</v>
      </c>
      <c r="C32" s="963"/>
      <c r="D32" s="690" t="s">
        <v>13</v>
      </c>
      <c r="E32" s="691">
        <v>38555</v>
      </c>
      <c r="F32" s="691">
        <v>0</v>
      </c>
      <c r="G32" s="691">
        <v>6878</v>
      </c>
      <c r="H32" s="691">
        <v>0</v>
      </c>
    </row>
    <row r="33" spans="1:247" s="693" customFormat="1" ht="16.5" thickBot="1">
      <c r="A33" s="687"/>
      <c r="B33" s="962" t="s">
        <v>19</v>
      </c>
      <c r="C33" s="963"/>
      <c r="D33" s="690" t="s">
        <v>13</v>
      </c>
      <c r="E33" s="691">
        <v>52138</v>
      </c>
      <c r="F33" s="691">
        <v>0</v>
      </c>
      <c r="G33" s="691">
        <v>13182</v>
      </c>
      <c r="H33" s="691">
        <v>0</v>
      </c>
    </row>
    <row r="34" spans="1:247" s="693" customFormat="1" ht="16.5" thickBot="1">
      <c r="A34" s="687"/>
      <c r="B34" s="962" t="s">
        <v>20</v>
      </c>
      <c r="C34" s="963"/>
      <c r="D34" s="690" t="s">
        <v>13</v>
      </c>
      <c r="E34" s="691">
        <v>63324</v>
      </c>
      <c r="F34" s="691">
        <v>0</v>
      </c>
      <c r="G34" s="691">
        <v>16781</v>
      </c>
      <c r="H34" s="691">
        <v>0</v>
      </c>
    </row>
    <row r="35" spans="1:247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7" s="693" customFormat="1" ht="16.5" thickBot="1">
      <c r="A36" s="703" t="s">
        <v>21</v>
      </c>
      <c r="B36" s="722"/>
      <c r="C36" s="722"/>
      <c r="D36" s="723"/>
      <c r="E36" s="724">
        <v>4705786</v>
      </c>
      <c r="F36" s="725">
        <v>0</v>
      </c>
      <c r="G36" s="724">
        <v>10892630</v>
      </c>
      <c r="H36" s="726">
        <v>558071</v>
      </c>
    </row>
    <row r="37" spans="1:247" s="693" customFormat="1" ht="13.5" thickBot="1">
      <c r="A37" s="727"/>
      <c r="B37" s="728"/>
      <c r="C37" s="728"/>
      <c r="D37" s="729"/>
      <c r="H37" s="730">
        <v>16156487</v>
      </c>
    </row>
    <row r="38" spans="1:247" s="693" customFormat="1">
      <c r="A38" s="731"/>
      <c r="E38" s="722"/>
      <c r="F38" s="722"/>
      <c r="G38" s="722"/>
      <c r="H38" s="732"/>
    </row>
    <row r="39" spans="1:247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7" s="693" customFormat="1"/>
    <row r="41" spans="1:247" s="693" customFormat="1" ht="16.899999999999999" customHeight="1" thickBot="1">
      <c r="A41" s="735" t="s">
        <v>52</v>
      </c>
    </row>
    <row r="42" spans="1:247" s="693" customFormat="1" ht="16.5" thickBot="1">
      <c r="A42" s="736"/>
      <c r="B42" s="696"/>
      <c r="C42" s="737"/>
      <c r="D42" s="738" t="s">
        <v>13</v>
      </c>
      <c r="E42" s="739">
        <v>289308</v>
      </c>
      <c r="F42" s="740"/>
      <c r="G42" s="739">
        <v>331669</v>
      </c>
      <c r="H42" s="739">
        <v>6848</v>
      </c>
    </row>
    <row r="43" spans="1:247" s="693" customFormat="1">
      <c r="E43" s="634"/>
      <c r="F43" s="634"/>
      <c r="G43" s="634"/>
      <c r="H43" s="634"/>
    </row>
    <row r="44" spans="1:247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</row>
    <row r="45" spans="1:247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356698</v>
      </c>
      <c r="H45" s="739">
        <v>4067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</row>
    <row r="46" spans="1:247" s="693" customFormat="1">
      <c r="E46" s="634"/>
      <c r="F46" s="634"/>
      <c r="G46" s="634"/>
      <c r="H46" s="634"/>
    </row>
    <row r="47" spans="1:247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468039</v>
      </c>
      <c r="H48" s="739">
        <v>4835</v>
      </c>
    </row>
    <row r="49" spans="1:247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7" s="693" customFormat="1">
      <c r="E50" s="634"/>
      <c r="F50" s="634"/>
      <c r="G50" s="634"/>
      <c r="H50" s="634"/>
    </row>
    <row r="54" spans="1:247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</row>
    <row r="55" spans="1:247" s="693" customFormat="1" ht="28.9" customHeight="1" thickBot="1">
      <c r="A55" s="736"/>
      <c r="B55" s="695"/>
      <c r="C55" s="737"/>
      <c r="D55" s="738" t="s">
        <v>13</v>
      </c>
      <c r="E55" s="739">
        <v>1962981</v>
      </c>
      <c r="F55" s="740">
        <v>348693</v>
      </c>
      <c r="G55" s="739">
        <v>213425</v>
      </c>
      <c r="H55" s="739">
        <v>48103</v>
      </c>
    </row>
    <row r="56" spans="1:247" s="693" customFormat="1">
      <c r="E56" s="634"/>
      <c r="F56" s="634"/>
      <c r="G56" s="634"/>
      <c r="H56" s="634"/>
    </row>
    <row r="57" spans="1:247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</row>
    <row r="58" spans="1:247" s="693" customFormat="1" ht="36.6" customHeight="1" thickBot="1">
      <c r="A58" s="736"/>
      <c r="B58" s="695"/>
      <c r="C58" s="737"/>
      <c r="D58" s="738" t="s">
        <v>13</v>
      </c>
      <c r="E58" s="745">
        <v>1122851</v>
      </c>
      <c r="F58" s="746">
        <v>0</v>
      </c>
      <c r="G58" s="745">
        <v>1963761</v>
      </c>
      <c r="H58" s="745">
        <v>71699</v>
      </c>
    </row>
    <row r="59" spans="1:247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7" s="693" customFormat="1" ht="13.5" thickBot="1">
      <c r="E60" s="634"/>
      <c r="F60" s="634"/>
      <c r="G60" s="634"/>
      <c r="H60" s="634"/>
    </row>
    <row r="61" spans="1:247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18000</v>
      </c>
      <c r="H61" s="753">
        <v>17900</v>
      </c>
    </row>
    <row r="62" spans="1:247" s="693" customFormat="1">
      <c r="E62" s="634"/>
      <c r="F62" s="634"/>
      <c r="G62" s="634"/>
      <c r="H62" s="634"/>
    </row>
    <row r="63" spans="1:247" s="693" customFormat="1">
      <c r="E63" s="634"/>
      <c r="F63" s="634"/>
      <c r="G63" s="634"/>
      <c r="H63" s="634"/>
    </row>
    <row r="64" spans="1:247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R64" s="693" t="s">
        <v>186</v>
      </c>
    </row>
    <row r="65" spans="1:247" s="693" customFormat="1" ht="13.5" thickBot="1">
      <c r="E65" s="634"/>
      <c r="F65" s="634"/>
      <c r="G65" s="634"/>
      <c r="H65" s="634"/>
    </row>
    <row r="66" spans="1:247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312065</v>
      </c>
      <c r="H66" s="752">
        <v>0</v>
      </c>
    </row>
    <row r="67" spans="1:247" s="693" customFormat="1">
      <c r="E67" s="634"/>
      <c r="F67" s="634"/>
      <c r="G67" s="634"/>
      <c r="H67" s="634"/>
    </row>
    <row r="68" spans="1:247" s="693" customFormat="1">
      <c r="E68" s="634"/>
      <c r="F68" s="634"/>
      <c r="G68" s="634"/>
      <c r="H68" s="634"/>
    </row>
    <row r="69" spans="1:247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</row>
    <row r="70" spans="1:247" s="693" customFormat="1" ht="13.5" thickBot="1">
      <c r="E70" s="634"/>
      <c r="F70" s="634"/>
      <c r="G70" s="634"/>
      <c r="H70" s="634"/>
    </row>
    <row r="71" spans="1:247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8038</v>
      </c>
      <c r="H71" s="753">
        <v>2771</v>
      </c>
    </row>
    <row r="72" spans="1:247" s="693" customFormat="1">
      <c r="E72" s="634"/>
      <c r="F72" s="634"/>
      <c r="G72" s="634"/>
      <c r="H72" s="634"/>
    </row>
    <row r="73" spans="1:247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</row>
    <row r="74" spans="1:247" s="693" customFormat="1" ht="13.5" thickBot="1">
      <c r="E74" s="634"/>
      <c r="F74" s="634"/>
      <c r="G74" s="634"/>
      <c r="H74" s="634"/>
    </row>
    <row r="75" spans="1:247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11458</v>
      </c>
      <c r="H75" s="753">
        <v>0</v>
      </c>
    </row>
    <row r="76" spans="1:247" s="684" customFormat="1">
      <c r="E76" s="2"/>
      <c r="F76" s="2"/>
      <c r="G76" s="2"/>
      <c r="H76" s="2"/>
    </row>
    <row r="77" spans="1:247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7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7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61867</v>
      </c>
      <c r="H79" s="752">
        <v>0</v>
      </c>
    </row>
    <row r="80" spans="1:247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180906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149192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81994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7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274579</v>
      </c>
      <c r="H97" s="752">
        <v>0</v>
      </c>
    </row>
    <row r="99" spans="1:247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</row>
    <row r="100" spans="1:247" s="693" customFormat="1" ht="13.5" thickBot="1">
      <c r="E100" s="634"/>
      <c r="F100" s="634"/>
      <c r="G100" s="634"/>
      <c r="H100" s="634"/>
    </row>
    <row r="101" spans="1:247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108951</v>
      </c>
      <c r="H101" s="753">
        <v>3660</v>
      </c>
    </row>
    <row r="103" spans="1:247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7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7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137703</v>
      </c>
      <c r="H105" s="752">
        <v>0</v>
      </c>
    </row>
    <row r="107" spans="1:247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7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7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2000</v>
      </c>
      <c r="H109" s="752">
        <v>0</v>
      </c>
    </row>
    <row r="111" spans="1:247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7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21120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3760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2268</v>
      </c>
      <c r="H122" s="752">
        <v>3850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</sheetData>
  <sheetProtection password="C693" sheet="1" objects="1" scenarios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/>
  <dimension ref="A1:IV21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188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7100834</v>
      </c>
      <c r="F8" s="692">
        <v>362935</v>
      </c>
      <c r="G8" s="691">
        <v>15383633</v>
      </c>
      <c r="H8" s="691">
        <v>496397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6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690" t="s">
        <v>13</v>
      </c>
      <c r="E11" s="758">
        <v>34569</v>
      </c>
      <c r="F11" s="698">
        <v>0</v>
      </c>
      <c r="G11" s="758">
        <v>6721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51063</v>
      </c>
      <c r="F12" s="698">
        <v>0</v>
      </c>
      <c r="G12" s="758">
        <v>13159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62452</v>
      </c>
      <c r="F13" s="698">
        <v>0</v>
      </c>
      <c r="G13" s="758">
        <v>17142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758"/>
      <c r="F14" s="698"/>
      <c r="G14" s="75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7248918</v>
      </c>
      <c r="F17" s="707">
        <v>362935</v>
      </c>
      <c r="G17" s="707">
        <v>15420655</v>
      </c>
      <c r="H17" s="707">
        <v>496397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23528905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3909346</v>
      </c>
      <c r="F25" s="691">
        <v>0</v>
      </c>
      <c r="G25" s="691">
        <v>10665838</v>
      </c>
      <c r="H25" s="691">
        <v>334514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34569</v>
      </c>
      <c r="F32" s="691">
        <v>0</v>
      </c>
      <c r="G32" s="691">
        <v>6721</v>
      </c>
      <c r="H32" s="691">
        <v>0</v>
      </c>
    </row>
    <row r="33" spans="1:246" s="693" customFormat="1" ht="16.5" thickBot="1">
      <c r="A33" s="687"/>
      <c r="B33" s="962" t="s">
        <v>19</v>
      </c>
      <c r="C33" s="963"/>
      <c r="D33" s="690" t="s">
        <v>13</v>
      </c>
      <c r="E33" s="691">
        <v>51063</v>
      </c>
      <c r="F33" s="691">
        <v>0</v>
      </c>
      <c r="G33" s="691">
        <v>13159</v>
      </c>
      <c r="H33" s="691">
        <v>0</v>
      </c>
    </row>
    <row r="34" spans="1:246" s="693" customFormat="1" ht="16.5" thickBot="1">
      <c r="A34" s="687"/>
      <c r="B34" s="962" t="s">
        <v>20</v>
      </c>
      <c r="C34" s="963"/>
      <c r="D34" s="690" t="s">
        <v>13</v>
      </c>
      <c r="E34" s="691">
        <v>62452</v>
      </c>
      <c r="F34" s="691">
        <v>0</v>
      </c>
      <c r="G34" s="691">
        <v>17142</v>
      </c>
      <c r="H34" s="691">
        <v>0</v>
      </c>
    </row>
    <row r="35" spans="1:246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4057430</v>
      </c>
      <c r="F36" s="725">
        <v>0</v>
      </c>
      <c r="G36" s="724">
        <v>10702860</v>
      </c>
      <c r="H36" s="726">
        <v>334514</v>
      </c>
    </row>
    <row r="37" spans="1:246" s="693" customFormat="1" ht="13.5" thickBot="1">
      <c r="A37" s="727"/>
      <c r="B37" s="728"/>
      <c r="C37" s="728"/>
      <c r="D37" s="729"/>
      <c r="H37" s="730">
        <v>15094804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295082</v>
      </c>
      <c r="F42" s="740"/>
      <c r="G42" s="739">
        <v>320089</v>
      </c>
      <c r="H42" s="739">
        <v>6559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420247</v>
      </c>
      <c r="H45" s="739">
        <v>3422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455953</v>
      </c>
      <c r="H48" s="739">
        <v>5900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1987279</v>
      </c>
      <c r="F55" s="740">
        <v>362935</v>
      </c>
      <c r="G55" s="739">
        <v>231225</v>
      </c>
      <c r="H55" s="739">
        <v>41078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909127</v>
      </c>
      <c r="F58" s="746">
        <v>0</v>
      </c>
      <c r="G58" s="745">
        <v>1813249</v>
      </c>
      <c r="H58" s="745">
        <v>72761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28200</v>
      </c>
      <c r="H61" s="753">
        <v>18960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327487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8338</v>
      </c>
      <c r="H71" s="753">
        <v>3094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14810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63597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196033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170402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88115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285784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112957</v>
      </c>
      <c r="H101" s="753">
        <v>2820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149726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1360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27480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3440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2743</v>
      </c>
      <c r="H122" s="752">
        <v>3849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</sheetData>
  <sheetProtection password="C693" sheet="1" objects="1" scenarios="1" selectLockedCells="1" selectUnlockedCells="1"/>
  <mergeCells count="22">
    <mergeCell ref="B7:C7"/>
    <mergeCell ref="B10:H10"/>
    <mergeCell ref="B11:C11"/>
    <mergeCell ref="B12:C12"/>
    <mergeCell ref="A5:A6"/>
    <mergeCell ref="B5:C6"/>
    <mergeCell ref="D5:D6"/>
    <mergeCell ref="E5:H5"/>
    <mergeCell ref="B13:C13"/>
    <mergeCell ref="B14:C14"/>
    <mergeCell ref="D22:D23"/>
    <mergeCell ref="E22:H22"/>
    <mergeCell ref="B15:C15"/>
    <mergeCell ref="B16:C16"/>
    <mergeCell ref="B34:C34"/>
    <mergeCell ref="B35:C35"/>
    <mergeCell ref="A22:A23"/>
    <mergeCell ref="B22:C23"/>
    <mergeCell ref="B32:C32"/>
    <mergeCell ref="B33:C33"/>
    <mergeCell ref="B24:C24"/>
    <mergeCell ref="B31:H31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/>
  <dimension ref="A1:IV12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189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6576709</v>
      </c>
      <c r="F8" s="692">
        <v>370596</v>
      </c>
      <c r="G8" s="691">
        <v>16463834</v>
      </c>
      <c r="H8" s="691">
        <v>767961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7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759" t="s">
        <v>13</v>
      </c>
      <c r="E11" s="758">
        <v>33669</v>
      </c>
      <c r="F11" s="698">
        <v>0</v>
      </c>
      <c r="G11" s="758">
        <v>6398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42443</v>
      </c>
      <c r="F12" s="698">
        <v>0</v>
      </c>
      <c r="G12" s="758">
        <v>15721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71411</v>
      </c>
      <c r="F13" s="698">
        <v>0</v>
      </c>
      <c r="G13" s="758">
        <v>14638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6724232</v>
      </c>
      <c r="F17" s="707">
        <v>370596</v>
      </c>
      <c r="G17" s="707">
        <v>16500591</v>
      </c>
      <c r="H17" s="707">
        <v>767961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24363380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3394538</v>
      </c>
      <c r="F25" s="691">
        <v>0</v>
      </c>
      <c r="G25" s="691">
        <v>11652328</v>
      </c>
      <c r="H25" s="691">
        <v>588861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33669</v>
      </c>
      <c r="F32" s="691">
        <v>0</v>
      </c>
      <c r="G32" s="691">
        <v>6398</v>
      </c>
      <c r="H32" s="691">
        <v>0</v>
      </c>
    </row>
    <row r="33" spans="1:256" s="693" customFormat="1" ht="16.5" thickBot="1">
      <c r="A33" s="687"/>
      <c r="B33" s="962" t="s">
        <v>19</v>
      </c>
      <c r="C33" s="963"/>
      <c r="D33" s="690" t="s">
        <v>13</v>
      </c>
      <c r="E33" s="691">
        <v>42443</v>
      </c>
      <c r="F33" s="691">
        <v>0</v>
      </c>
      <c r="G33" s="691">
        <v>15721</v>
      </c>
      <c r="H33" s="691">
        <v>0</v>
      </c>
    </row>
    <row r="34" spans="1:256" s="693" customFormat="1" ht="16.5" thickBot="1">
      <c r="A34" s="687"/>
      <c r="B34" s="962" t="s">
        <v>20</v>
      </c>
      <c r="C34" s="963"/>
      <c r="D34" s="690" t="s">
        <v>13</v>
      </c>
      <c r="E34" s="691">
        <v>71411</v>
      </c>
      <c r="F34" s="691">
        <v>0</v>
      </c>
      <c r="G34" s="691">
        <v>14638</v>
      </c>
      <c r="H34" s="691">
        <v>0</v>
      </c>
    </row>
    <row r="35" spans="1:256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56" s="693" customFormat="1" ht="16.5" thickBot="1">
      <c r="A36" s="703" t="s">
        <v>21</v>
      </c>
      <c r="B36" s="722"/>
      <c r="C36" s="722"/>
      <c r="D36" s="723"/>
      <c r="E36" s="724">
        <v>3542061</v>
      </c>
      <c r="F36" s="725">
        <v>0</v>
      </c>
      <c r="G36" s="724">
        <v>11689085</v>
      </c>
      <c r="H36" s="726">
        <v>588861</v>
      </c>
    </row>
    <row r="37" spans="1:256" s="693" customFormat="1" ht="13.5" thickBot="1">
      <c r="A37" s="727"/>
      <c r="B37" s="728"/>
      <c r="C37" s="728"/>
      <c r="D37" s="729"/>
      <c r="H37" s="730">
        <v>15820007</v>
      </c>
      <c r="J37" s="757"/>
      <c r="K37" s="757"/>
    </row>
    <row r="38" spans="1:256" s="693" customFormat="1">
      <c r="A38" s="731"/>
      <c r="E38" s="722"/>
      <c r="F38" s="722"/>
      <c r="G38" s="722"/>
      <c r="H38" s="732"/>
    </row>
    <row r="39" spans="1:25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6" s="693" customFormat="1">
      <c r="N40" s="760"/>
      <c r="P40" s="757"/>
      <c r="Q40" s="757"/>
    </row>
    <row r="41" spans="1:256" s="693" customFormat="1" ht="16.899999999999999" customHeight="1" thickBot="1">
      <c r="A41" s="735" t="s">
        <v>52</v>
      </c>
      <c r="I41" s="634"/>
    </row>
    <row r="42" spans="1:256" s="693" customFormat="1" ht="16.5" thickBot="1">
      <c r="A42" s="736"/>
      <c r="B42" s="696"/>
      <c r="C42" s="737"/>
      <c r="D42" s="738" t="s">
        <v>13</v>
      </c>
      <c r="E42" s="739">
        <v>300317</v>
      </c>
      <c r="F42" s="740"/>
      <c r="G42" s="739">
        <v>276802</v>
      </c>
      <c r="H42" s="739">
        <v>6647</v>
      </c>
      <c r="I42" s="761"/>
      <c r="J42" s="762"/>
      <c r="N42" s="467"/>
      <c r="P42" s="757"/>
    </row>
    <row r="43" spans="1:256" s="693" customFormat="1">
      <c r="E43" s="634"/>
      <c r="F43" s="634"/>
      <c r="G43" s="634"/>
      <c r="H43" s="634"/>
      <c r="K43" s="763"/>
      <c r="N43" s="467"/>
    </row>
    <row r="44" spans="1:25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N44" s="467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  <c r="IS44" s="693"/>
      <c r="IT44" s="693"/>
      <c r="IU44" s="693"/>
      <c r="IV44" s="693"/>
    </row>
    <row r="45" spans="1:25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398590</v>
      </c>
      <c r="H45" s="739">
        <v>4773</v>
      </c>
      <c r="I45" s="634"/>
      <c r="J45" s="693"/>
      <c r="K45" s="693"/>
      <c r="N45" s="467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  <c r="IS45" s="693"/>
      <c r="IT45" s="693"/>
      <c r="IU45" s="693"/>
      <c r="IV45" s="693"/>
    </row>
    <row r="46" spans="1:256" s="693" customFormat="1">
      <c r="E46" s="634"/>
      <c r="F46" s="634"/>
      <c r="G46" s="634"/>
      <c r="H46" s="634"/>
      <c r="I46" s="634"/>
      <c r="N46" s="467"/>
    </row>
    <row r="47" spans="1:256" s="735" customFormat="1" ht="13.5" thickBot="1">
      <c r="A47" s="735" t="s">
        <v>54</v>
      </c>
      <c r="E47" s="635"/>
      <c r="F47" s="635"/>
      <c r="G47" s="635"/>
      <c r="H47" s="635"/>
      <c r="I47" s="634"/>
      <c r="J47" s="693"/>
      <c r="K47" s="693"/>
      <c r="N47" s="467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  <c r="IS47" s="693"/>
      <c r="IT47" s="693"/>
      <c r="IU47" s="693"/>
      <c r="IV47" s="693"/>
    </row>
    <row r="48" spans="1:25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523694</v>
      </c>
      <c r="H48" s="739">
        <v>8181</v>
      </c>
      <c r="I48" s="764"/>
      <c r="N48" s="467"/>
    </row>
    <row r="49" spans="1:256" s="693" customFormat="1" ht="15.75">
      <c r="A49" s="741"/>
      <c r="B49" s="742"/>
      <c r="C49" s="743"/>
      <c r="D49" s="744"/>
      <c r="E49" s="640"/>
      <c r="F49" s="641"/>
      <c r="G49" s="640"/>
      <c r="H49" s="640"/>
      <c r="I49" s="634"/>
      <c r="N49" s="467"/>
    </row>
    <row r="50" spans="1:256" s="693" customFormat="1">
      <c r="E50" s="634"/>
      <c r="F50" s="634"/>
      <c r="G50" s="634"/>
      <c r="H50" s="634"/>
      <c r="I50" s="634"/>
      <c r="N50" s="467"/>
    </row>
    <row r="51" spans="1:256">
      <c r="N51" s="467"/>
    </row>
    <row r="52" spans="1:256">
      <c r="N52" s="467"/>
    </row>
    <row r="53" spans="1:256">
      <c r="N53" s="467"/>
    </row>
    <row r="54" spans="1:256" s="735" customFormat="1" ht="13.5" thickBot="1">
      <c r="A54" s="735" t="s">
        <v>168</v>
      </c>
      <c r="E54" s="635"/>
      <c r="F54" s="635"/>
      <c r="G54" s="635"/>
      <c r="H54" s="635"/>
      <c r="I54" s="634"/>
      <c r="J54" s="693"/>
      <c r="K54" s="693"/>
      <c r="N54" s="467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  <c r="IS54" s="693"/>
      <c r="IT54" s="693"/>
      <c r="IU54" s="693"/>
      <c r="IV54" s="693"/>
    </row>
    <row r="55" spans="1:256" s="693" customFormat="1" ht="28.9" customHeight="1" thickBot="1">
      <c r="A55" s="736"/>
      <c r="B55" s="695"/>
      <c r="C55" s="737"/>
      <c r="D55" s="738" t="s">
        <v>13</v>
      </c>
      <c r="E55" s="739">
        <v>1942343</v>
      </c>
      <c r="F55" s="740">
        <v>370596</v>
      </c>
      <c r="G55" s="739">
        <v>242157</v>
      </c>
      <c r="H55" s="739">
        <v>45078</v>
      </c>
      <c r="I55" s="761"/>
      <c r="N55" s="467"/>
    </row>
    <row r="56" spans="1:256" s="693" customFormat="1">
      <c r="E56" s="634"/>
      <c r="F56" s="634"/>
      <c r="G56" s="634"/>
      <c r="H56" s="634"/>
      <c r="I56" s="634"/>
      <c r="N56" s="467"/>
    </row>
    <row r="57" spans="1:256" s="735" customFormat="1" ht="13.5" thickBot="1">
      <c r="A57" s="735" t="s">
        <v>169</v>
      </c>
      <c r="E57" s="635"/>
      <c r="F57" s="635"/>
      <c r="G57" s="635"/>
      <c r="H57" s="635"/>
      <c r="I57" s="634"/>
      <c r="J57" s="693"/>
      <c r="K57" s="693"/>
      <c r="N57" s="467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  <c r="IS57" s="693"/>
      <c r="IT57" s="693"/>
      <c r="IU57" s="693"/>
      <c r="IV57" s="693"/>
    </row>
    <row r="58" spans="1:256" s="693" customFormat="1" ht="36.6" customHeight="1" thickBot="1">
      <c r="A58" s="736"/>
      <c r="B58" s="695"/>
      <c r="C58" s="737"/>
      <c r="D58" s="738" t="s">
        <v>13</v>
      </c>
      <c r="E58" s="745">
        <v>939511</v>
      </c>
      <c r="F58" s="746">
        <v>0</v>
      </c>
      <c r="G58" s="745">
        <v>1790100</v>
      </c>
      <c r="H58" s="745">
        <v>79150</v>
      </c>
      <c r="I58" s="761"/>
      <c r="J58" s="763"/>
      <c r="N58" s="467"/>
    </row>
    <row r="59" spans="1:25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  <c r="I59" s="634"/>
      <c r="N59" s="467"/>
    </row>
    <row r="60" spans="1:256" s="693" customFormat="1" ht="13.5" thickBot="1">
      <c r="E60" s="634"/>
      <c r="F60" s="634"/>
      <c r="G60" s="634"/>
      <c r="H60" s="634"/>
      <c r="I60" s="634"/>
      <c r="N60" s="467"/>
    </row>
    <row r="61" spans="1:25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27120</v>
      </c>
      <c r="H61" s="753">
        <v>21360</v>
      </c>
      <c r="I61" s="761"/>
      <c r="N61" s="467"/>
    </row>
    <row r="62" spans="1:256" s="693" customFormat="1">
      <c r="E62" s="634"/>
      <c r="F62" s="634"/>
      <c r="G62" s="634"/>
      <c r="H62" s="634"/>
      <c r="I62" s="634"/>
      <c r="N62" s="467"/>
    </row>
    <row r="63" spans="1:256" s="693" customFormat="1">
      <c r="E63" s="634"/>
      <c r="F63" s="634"/>
      <c r="G63" s="634"/>
      <c r="H63" s="634"/>
      <c r="I63" s="634"/>
      <c r="N63" s="467"/>
    </row>
    <row r="64" spans="1:25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I64" s="634"/>
      <c r="N64" s="467"/>
    </row>
    <row r="65" spans="1:256" s="693" customFormat="1" ht="13.5" thickBot="1">
      <c r="E65" s="634"/>
      <c r="F65" s="634"/>
      <c r="G65" s="634"/>
      <c r="H65" s="634"/>
      <c r="I65" s="634"/>
      <c r="N65" s="467"/>
    </row>
    <row r="66" spans="1:25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371213</v>
      </c>
      <c r="H66" s="752">
        <v>0</v>
      </c>
      <c r="I66" s="634"/>
      <c r="N66" s="467"/>
    </row>
    <row r="67" spans="1:256" s="693" customFormat="1">
      <c r="E67" s="634"/>
      <c r="F67" s="634"/>
      <c r="G67" s="634"/>
      <c r="H67" s="634"/>
      <c r="I67" s="634"/>
      <c r="J67" s="765"/>
      <c r="N67" s="467"/>
    </row>
    <row r="68" spans="1:256" s="693" customFormat="1">
      <c r="E68" s="634"/>
      <c r="F68" s="634"/>
      <c r="G68" s="634"/>
      <c r="H68" s="634"/>
      <c r="I68" s="634"/>
      <c r="N68" s="467"/>
    </row>
    <row r="69" spans="1:256" s="735" customFormat="1">
      <c r="A69" s="735" t="s">
        <v>171</v>
      </c>
      <c r="E69" s="635"/>
      <c r="F69" s="635"/>
      <c r="G69" s="635"/>
      <c r="H69" s="635"/>
      <c r="I69" s="634"/>
      <c r="J69" s="693"/>
      <c r="K69" s="693"/>
      <c r="N69" s="467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  <c r="IS69" s="693"/>
      <c r="IT69" s="693"/>
      <c r="IU69" s="693"/>
      <c r="IV69" s="693"/>
    </row>
    <row r="70" spans="1:256" s="693" customFormat="1" ht="13.5" thickBot="1">
      <c r="E70" s="634"/>
      <c r="F70" s="634"/>
      <c r="G70" s="634"/>
      <c r="H70" s="634"/>
      <c r="I70" s="634"/>
      <c r="N70" s="467"/>
    </row>
    <row r="71" spans="1:25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10587</v>
      </c>
      <c r="H71" s="753">
        <v>3109</v>
      </c>
      <c r="I71" s="761"/>
      <c r="N71" s="467"/>
    </row>
    <row r="72" spans="1:256" s="693" customFormat="1">
      <c r="E72" s="634"/>
      <c r="F72" s="634"/>
      <c r="G72" s="634"/>
      <c r="H72" s="634"/>
      <c r="I72" s="634"/>
      <c r="N72" s="467"/>
    </row>
    <row r="73" spans="1:256" s="735" customFormat="1">
      <c r="A73" s="735" t="s">
        <v>172</v>
      </c>
      <c r="E73" s="635"/>
      <c r="F73" s="635"/>
      <c r="G73" s="635"/>
      <c r="H73" s="635"/>
      <c r="I73" s="634"/>
      <c r="J73" s="693"/>
      <c r="K73" s="693"/>
      <c r="N73" s="467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  <c r="IS73" s="693"/>
      <c r="IT73" s="693"/>
      <c r="IU73" s="693"/>
      <c r="IV73" s="693"/>
    </row>
    <row r="74" spans="1:256" s="693" customFormat="1" ht="13.5" thickBot="1">
      <c r="E74" s="634"/>
      <c r="F74" s="634"/>
      <c r="G74" s="634"/>
      <c r="H74" s="634"/>
      <c r="I74" s="634"/>
      <c r="N74" s="467"/>
    </row>
    <row r="75" spans="1:25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15018</v>
      </c>
      <c r="H75" s="753">
        <v>0</v>
      </c>
      <c r="I75" s="761"/>
      <c r="K75" s="715"/>
      <c r="N75" s="467"/>
    </row>
    <row r="76" spans="1:256" s="684" customFormat="1">
      <c r="E76" s="2"/>
      <c r="F76" s="2"/>
      <c r="G76" s="2"/>
      <c r="H76" s="2"/>
      <c r="I76" s="2"/>
      <c r="N76" s="467"/>
    </row>
    <row r="77" spans="1:25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  <c r="I77" s="2"/>
      <c r="N77" s="467"/>
    </row>
    <row r="78" spans="1:256" s="684" customFormat="1" ht="13.5" thickBot="1">
      <c r="A78" s="693"/>
      <c r="B78" s="693"/>
      <c r="C78" s="693"/>
      <c r="D78" s="693"/>
      <c r="E78" s="634"/>
      <c r="F78" s="634"/>
      <c r="G78" s="634"/>
      <c r="H78" s="634"/>
      <c r="I78" s="2"/>
      <c r="N78" s="467"/>
    </row>
    <row r="79" spans="1:25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79840</v>
      </c>
      <c r="H79" s="752">
        <v>0</v>
      </c>
      <c r="I79" s="766"/>
      <c r="N79" s="467"/>
    </row>
    <row r="80" spans="1:256" s="684" customFormat="1">
      <c r="E80" s="2"/>
      <c r="F80" s="2"/>
      <c r="G80" s="2"/>
      <c r="H80" s="2"/>
      <c r="I80" s="2"/>
      <c r="N80" s="467"/>
    </row>
    <row r="81" spans="1:14" s="684" customFormat="1">
      <c r="E81" s="2"/>
      <c r="F81" s="2"/>
      <c r="G81" s="2"/>
      <c r="H81" s="2"/>
      <c r="I81" s="2"/>
      <c r="N81" s="467"/>
    </row>
    <row r="82" spans="1:14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  <c r="I82" s="2"/>
      <c r="N82" s="467"/>
    </row>
    <row r="83" spans="1:14" s="684" customFormat="1" ht="13.5" thickBot="1">
      <c r="A83" s="693"/>
      <c r="B83" s="693"/>
      <c r="C83" s="693"/>
      <c r="D83" s="693"/>
      <c r="E83" s="634"/>
      <c r="F83" s="634"/>
      <c r="G83" s="634"/>
      <c r="H83" s="634"/>
      <c r="I83" s="2"/>
      <c r="N83" s="467"/>
    </row>
    <row r="84" spans="1:14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203002</v>
      </c>
      <c r="H84" s="752">
        <v>0</v>
      </c>
      <c r="I84" s="766"/>
      <c r="N84" s="467"/>
    </row>
    <row r="85" spans="1:14" s="684" customFormat="1">
      <c r="E85" s="2"/>
      <c r="F85" s="2"/>
      <c r="G85" s="2"/>
      <c r="H85" s="2"/>
      <c r="I85" s="2"/>
      <c r="N85" s="467"/>
    </row>
    <row r="86" spans="1:14" s="684" customFormat="1">
      <c r="E86" s="2"/>
      <c r="F86" s="2"/>
      <c r="G86" s="2"/>
      <c r="H86" s="2"/>
      <c r="I86" s="2"/>
      <c r="N86" s="467"/>
    </row>
    <row r="87" spans="1:14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  <c r="I87" s="2"/>
      <c r="N87" s="467"/>
    </row>
    <row r="88" spans="1:14" s="684" customFormat="1" ht="13.5" thickBot="1">
      <c r="A88" s="693"/>
      <c r="B88" s="693"/>
      <c r="C88" s="693"/>
      <c r="D88" s="693"/>
      <c r="E88" s="634"/>
      <c r="F88" s="634"/>
      <c r="G88" s="634"/>
      <c r="H88" s="634"/>
      <c r="I88" s="2"/>
      <c r="N88" s="467"/>
    </row>
    <row r="89" spans="1:14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184809</v>
      </c>
      <c r="H89" s="752">
        <v>0</v>
      </c>
      <c r="I89" s="766"/>
      <c r="J89" s="767"/>
      <c r="N89" s="467"/>
    </row>
    <row r="90" spans="1:14" s="684" customFormat="1">
      <c r="E90" s="2"/>
      <c r="F90" s="2"/>
      <c r="G90" s="2"/>
      <c r="H90" s="2"/>
      <c r="I90" s="2"/>
      <c r="N90" s="467"/>
    </row>
    <row r="91" spans="1:14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  <c r="I91" s="2"/>
      <c r="N91" s="467"/>
    </row>
    <row r="92" spans="1:14" s="684" customFormat="1" ht="13.5" thickBot="1">
      <c r="A92" s="693"/>
      <c r="B92" s="693"/>
      <c r="C92" s="693"/>
      <c r="D92" s="693"/>
      <c r="E92" s="634"/>
      <c r="F92" s="634"/>
      <c r="G92" s="634"/>
      <c r="H92" s="634"/>
      <c r="I92" s="2"/>
      <c r="N92" s="467"/>
    </row>
    <row r="93" spans="1:14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99955</v>
      </c>
      <c r="H93" s="752">
        <v>0</v>
      </c>
      <c r="I93" s="766"/>
      <c r="N93" s="467"/>
    </row>
    <row r="94" spans="1:14" s="684" customFormat="1">
      <c r="I94" s="2"/>
      <c r="N94" s="467"/>
    </row>
    <row r="95" spans="1:14">
      <c r="A95" s="735" t="s">
        <v>176</v>
      </c>
      <c r="B95" s="735"/>
      <c r="C95" s="735"/>
      <c r="D95" s="735"/>
      <c r="E95" s="635"/>
      <c r="F95" s="635"/>
      <c r="G95" s="635"/>
      <c r="H95" s="635"/>
      <c r="N95" s="467"/>
    </row>
    <row r="96" spans="1:14" ht="13.5" thickBot="1">
      <c r="A96" s="693"/>
      <c r="B96" s="693"/>
      <c r="C96" s="693"/>
      <c r="D96" s="693"/>
      <c r="E96" s="634"/>
      <c r="F96" s="634"/>
      <c r="G96" s="634"/>
      <c r="H96" s="634"/>
      <c r="N96" s="467"/>
    </row>
    <row r="97" spans="1:25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285518</v>
      </c>
      <c r="H97" s="752">
        <v>0</v>
      </c>
      <c r="I97" s="764"/>
      <c r="J97" s="768"/>
      <c r="K97" s="768"/>
      <c r="N97" s="467"/>
    </row>
    <row r="98" spans="1:256">
      <c r="N98" s="467"/>
    </row>
    <row r="99" spans="1:256" s="735" customFormat="1">
      <c r="A99" s="735" t="s">
        <v>177</v>
      </c>
      <c r="E99" s="635"/>
      <c r="F99" s="635"/>
      <c r="G99" s="635"/>
      <c r="H99" s="635"/>
      <c r="I99" s="634"/>
      <c r="J99" s="693"/>
      <c r="K99" s="693"/>
      <c r="N99" s="467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  <c r="IS99" s="693"/>
      <c r="IT99" s="693"/>
      <c r="IU99" s="693"/>
      <c r="IV99" s="693"/>
    </row>
    <row r="100" spans="1:256" s="693" customFormat="1" ht="13.5" thickBot="1">
      <c r="E100" s="634"/>
      <c r="F100" s="634"/>
      <c r="G100" s="634"/>
      <c r="H100" s="634"/>
      <c r="I100" s="634"/>
      <c r="N100" s="467"/>
    </row>
    <row r="101" spans="1:25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120801</v>
      </c>
      <c r="H101" s="753">
        <v>3626</v>
      </c>
      <c r="I101" s="761"/>
      <c r="N101" s="467"/>
    </row>
    <row r="102" spans="1:256">
      <c r="N102" s="467"/>
    </row>
    <row r="103" spans="1:256">
      <c r="A103" s="735" t="s">
        <v>178</v>
      </c>
      <c r="B103" s="735"/>
      <c r="C103" s="735"/>
      <c r="D103" s="735"/>
      <c r="E103" s="635"/>
      <c r="F103" s="635"/>
      <c r="G103" s="635"/>
      <c r="H103" s="635"/>
      <c r="N103" s="467"/>
    </row>
    <row r="104" spans="1:256" ht="13.5" thickBot="1">
      <c r="A104" s="693"/>
      <c r="B104" s="693"/>
      <c r="C104" s="693"/>
      <c r="D104" s="693"/>
      <c r="E104" s="634"/>
      <c r="F104" s="634"/>
      <c r="G104" s="634"/>
      <c r="H104" s="634"/>
      <c r="N104" s="467"/>
    </row>
    <row r="105" spans="1:25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148973</v>
      </c>
      <c r="H105" s="752">
        <v>0</v>
      </c>
      <c r="I105" s="766"/>
      <c r="J105" s="768"/>
      <c r="N105" s="467"/>
    </row>
    <row r="106" spans="1:256">
      <c r="N106" s="467"/>
    </row>
    <row r="107" spans="1:256">
      <c r="A107" s="735" t="s">
        <v>155</v>
      </c>
      <c r="B107" s="735"/>
      <c r="C107" s="735"/>
      <c r="D107" s="735"/>
      <c r="E107" s="635"/>
      <c r="F107" s="635"/>
      <c r="G107" s="635"/>
      <c r="H107" s="635"/>
      <c r="N107" s="467"/>
    </row>
    <row r="108" spans="1:256" ht="13.5" thickBot="1">
      <c r="A108" s="693"/>
      <c r="B108" s="693"/>
      <c r="C108" s="693"/>
      <c r="D108" s="693"/>
      <c r="E108" s="634"/>
      <c r="F108" s="634"/>
      <c r="G108" s="634"/>
      <c r="H108" s="634"/>
      <c r="N108" s="467"/>
    </row>
    <row r="109" spans="1:25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1920</v>
      </c>
      <c r="H109" s="752">
        <v>0</v>
      </c>
      <c r="I109" s="766"/>
      <c r="J109" s="768"/>
      <c r="N109" s="467"/>
    </row>
    <row r="110" spans="1:256">
      <c r="N110" s="467"/>
    </row>
    <row r="111" spans="1:256">
      <c r="A111" s="735" t="s">
        <v>179</v>
      </c>
      <c r="B111" s="735"/>
      <c r="C111" s="735"/>
      <c r="D111" s="735"/>
      <c r="E111" s="635"/>
      <c r="F111" s="635"/>
      <c r="G111" s="635"/>
      <c r="H111" s="635"/>
      <c r="N111" s="467"/>
    </row>
    <row r="112" spans="1:256" ht="13.5" thickBot="1">
      <c r="A112" s="693"/>
      <c r="B112" s="693"/>
      <c r="C112" s="693"/>
      <c r="D112" s="693"/>
      <c r="E112" s="634"/>
      <c r="F112" s="634"/>
      <c r="G112" s="634"/>
      <c r="H112" s="634"/>
      <c r="N112" s="467"/>
    </row>
    <row r="113" spans="1:14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29040</v>
      </c>
      <c r="H113" s="752"/>
      <c r="I113" s="766"/>
      <c r="J113" s="768"/>
      <c r="N113" s="467"/>
    </row>
    <row r="114" spans="1:14">
      <c r="N114" s="467"/>
    </row>
    <row r="115" spans="1:14">
      <c r="A115" s="735" t="s">
        <v>180</v>
      </c>
      <c r="B115" s="735"/>
      <c r="C115" s="735"/>
      <c r="D115" s="735"/>
      <c r="E115" s="635"/>
      <c r="F115" s="635"/>
      <c r="G115" s="635"/>
      <c r="H115" s="635"/>
      <c r="N115" s="467"/>
    </row>
    <row r="116" spans="1:14" ht="13.5" thickBot="1">
      <c r="A116" s="693"/>
      <c r="B116" s="693"/>
      <c r="C116" s="693"/>
      <c r="D116" s="693"/>
      <c r="E116" s="634"/>
      <c r="F116" s="634"/>
      <c r="G116" s="634"/>
      <c r="H116" s="634"/>
      <c r="N116" s="467"/>
    </row>
    <row r="117" spans="1:14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4160</v>
      </c>
      <c r="I117" s="766"/>
      <c r="J117" s="768"/>
      <c r="N117" s="467"/>
    </row>
    <row r="118" spans="1:14">
      <c r="N118" s="467"/>
    </row>
    <row r="119" spans="1:14">
      <c r="N119" s="467"/>
    </row>
    <row r="120" spans="1:14">
      <c r="A120" s="735" t="s">
        <v>184</v>
      </c>
      <c r="B120" s="735"/>
      <c r="C120" s="735"/>
      <c r="D120" s="735"/>
      <c r="E120" s="635"/>
      <c r="F120" s="635"/>
      <c r="G120" s="635"/>
      <c r="H120" s="635"/>
      <c r="N120" s="467"/>
    </row>
    <row r="121" spans="1:14" ht="13.5" thickBot="1">
      <c r="A121" s="693"/>
      <c r="B121" s="693"/>
      <c r="C121" s="693"/>
      <c r="D121" s="693"/>
      <c r="E121" s="634"/>
      <c r="F121" s="634"/>
      <c r="G121" s="634"/>
      <c r="H121" s="634"/>
      <c r="N121" s="467"/>
    </row>
    <row r="122" spans="1:14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2367</v>
      </c>
      <c r="H122" s="752">
        <v>3016</v>
      </c>
      <c r="I122" s="766"/>
      <c r="J122" s="768"/>
      <c r="N122" s="467"/>
    </row>
  </sheetData>
  <sheetProtection password="C693" sheet="1" objects="1" scenarios="1" selectLockedCells="1" selectUnlockedCells="1"/>
  <mergeCells count="22">
    <mergeCell ref="B32:C32"/>
    <mergeCell ref="B33:C33"/>
    <mergeCell ref="B34:C34"/>
    <mergeCell ref="B35:C35"/>
    <mergeCell ref="A22:A23"/>
    <mergeCell ref="B22:C23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10:H10"/>
    <mergeCell ref="A5:A6"/>
    <mergeCell ref="B5:C6"/>
    <mergeCell ref="D5:D6"/>
    <mergeCell ref="E5:H5"/>
    <mergeCell ref="B7:C7"/>
  </mergeCells>
  <pageMargins left="1.21" right="0.16" top="0.95" bottom="1" header="0.5" footer="0.5"/>
  <pageSetup paperSize="9" scale="72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/>
  <dimension ref="A1:IV315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190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6754951</v>
      </c>
      <c r="F8" s="692">
        <v>352778</v>
      </c>
      <c r="G8" s="691">
        <v>14878337</v>
      </c>
      <c r="H8" s="691">
        <v>589042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7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759" t="s">
        <v>13</v>
      </c>
      <c r="E11" s="758">
        <v>32756</v>
      </c>
      <c r="F11" s="698">
        <v>0</v>
      </c>
      <c r="G11" s="758">
        <v>7970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58710</v>
      </c>
      <c r="F12" s="698">
        <v>0</v>
      </c>
      <c r="G12" s="758">
        <v>400003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46949</v>
      </c>
      <c r="F13" s="698">
        <v>0</v>
      </c>
      <c r="G13" s="758">
        <v>14873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6893366</v>
      </c>
      <c r="F17" s="707">
        <v>352778</v>
      </c>
      <c r="G17" s="707">
        <v>15301183</v>
      </c>
      <c r="H17" s="707">
        <v>589042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23136369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3186641</v>
      </c>
      <c r="F25" s="691">
        <v>0</v>
      </c>
      <c r="G25" s="691">
        <v>10480437</v>
      </c>
      <c r="H25" s="691">
        <v>406534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32756</v>
      </c>
      <c r="F32" s="691">
        <v>0</v>
      </c>
      <c r="G32" s="691">
        <v>7970</v>
      </c>
      <c r="H32" s="691">
        <v>0</v>
      </c>
    </row>
    <row r="33" spans="1:246" s="693" customFormat="1" ht="16.5" thickBot="1">
      <c r="A33" s="687"/>
      <c r="B33" s="962" t="s">
        <v>19</v>
      </c>
      <c r="C33" s="963"/>
      <c r="D33" s="690" t="s">
        <v>13</v>
      </c>
      <c r="E33" s="691">
        <v>58710</v>
      </c>
      <c r="F33" s="691">
        <v>0</v>
      </c>
      <c r="G33" s="691">
        <v>400003</v>
      </c>
      <c r="H33" s="691">
        <v>0</v>
      </c>
    </row>
    <row r="34" spans="1:246" s="693" customFormat="1" ht="16.5" thickBot="1">
      <c r="A34" s="687"/>
      <c r="B34" s="962" t="s">
        <v>20</v>
      </c>
      <c r="C34" s="963"/>
      <c r="D34" s="690" t="s">
        <v>13</v>
      </c>
      <c r="E34" s="691">
        <v>46949</v>
      </c>
      <c r="F34" s="691">
        <v>0</v>
      </c>
      <c r="G34" s="691">
        <v>14873</v>
      </c>
      <c r="H34" s="691">
        <v>0</v>
      </c>
    </row>
    <row r="35" spans="1:246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3325056</v>
      </c>
      <c r="F36" s="725">
        <v>0</v>
      </c>
      <c r="G36" s="724">
        <v>10903283</v>
      </c>
      <c r="H36" s="726">
        <v>406534</v>
      </c>
    </row>
    <row r="37" spans="1:246" s="693" customFormat="1" ht="13.5" thickBot="1">
      <c r="A37" s="727"/>
      <c r="B37" s="728"/>
      <c r="C37" s="728"/>
      <c r="D37" s="729"/>
      <c r="H37" s="730">
        <v>14634873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311811</v>
      </c>
      <c r="F42" s="740"/>
      <c r="G42" s="739">
        <v>361621</v>
      </c>
      <c r="H42" s="739">
        <v>6135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429928</v>
      </c>
      <c r="H45" s="739">
        <v>5331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451100</v>
      </c>
      <c r="H48" s="739">
        <v>8671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2065237</v>
      </c>
      <c r="F55" s="740">
        <v>352778</v>
      </c>
      <c r="G55" s="739">
        <v>194642</v>
      </c>
      <c r="H55" s="739">
        <v>46665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1191262</v>
      </c>
      <c r="F58" s="746">
        <v>0</v>
      </c>
      <c r="G58" s="745">
        <v>1525375</v>
      </c>
      <c r="H58" s="745">
        <v>83060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26680</v>
      </c>
      <c r="H61" s="753">
        <v>18540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349119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12003</v>
      </c>
      <c r="H71" s="753">
        <v>2900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12763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57468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170166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159476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77368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286151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124396</v>
      </c>
      <c r="H101" s="753">
        <v>3457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130668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2560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24120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4240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2296</v>
      </c>
      <c r="H122" s="752">
        <v>3509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</sheetData>
  <sheetProtection password="C693" sheet="1" objects="1" scenarios="1" selectLockedCells="1" selectUnlockedCells="1"/>
  <mergeCells count="22">
    <mergeCell ref="B32:C32"/>
    <mergeCell ref="B33:C33"/>
    <mergeCell ref="B34:C34"/>
    <mergeCell ref="B35:C35"/>
    <mergeCell ref="A22:A23"/>
    <mergeCell ref="B22:C23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10:H10"/>
    <mergeCell ref="A5:A6"/>
    <mergeCell ref="B5:C6"/>
    <mergeCell ref="D5:D6"/>
    <mergeCell ref="E5:H5"/>
    <mergeCell ref="B7:C7"/>
  </mergeCells>
  <pageMargins left="1.21" right="0.16" top="0.95" bottom="1" header="0.5" footer="0.5"/>
  <pageSetup paperSize="9" scale="72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/>
  <dimension ref="A1:IV248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8761620</v>
      </c>
      <c r="F8" s="692">
        <v>378918</v>
      </c>
      <c r="G8" s="691">
        <v>16757173</v>
      </c>
      <c r="H8" s="691">
        <v>677672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7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759" t="s">
        <v>13</v>
      </c>
      <c r="E11" s="758">
        <v>41371</v>
      </c>
      <c r="F11" s="698">
        <v>0</v>
      </c>
      <c r="G11" s="758">
        <v>14541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65149</v>
      </c>
      <c r="F12" s="698">
        <v>0</v>
      </c>
      <c r="G12" s="758">
        <v>31928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62096</v>
      </c>
      <c r="F13" s="698">
        <v>0</v>
      </c>
      <c r="G13" s="758">
        <v>28697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8930236</v>
      </c>
      <c r="F17" s="707">
        <v>378918</v>
      </c>
      <c r="G17" s="707">
        <v>16832339</v>
      </c>
      <c r="H17" s="707">
        <v>677672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26819165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4486931</v>
      </c>
      <c r="F25" s="691">
        <v>0</v>
      </c>
      <c r="G25" s="691">
        <v>11644755</v>
      </c>
      <c r="H25" s="691">
        <v>477008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41371</v>
      </c>
      <c r="F32" s="691">
        <v>0</v>
      </c>
      <c r="G32" s="691">
        <v>14541</v>
      </c>
      <c r="H32" s="691">
        <v>0</v>
      </c>
    </row>
    <row r="33" spans="1:247" s="693" customFormat="1" ht="16.5" thickBot="1">
      <c r="A33" s="687"/>
      <c r="B33" s="962" t="s">
        <v>19</v>
      </c>
      <c r="C33" s="963"/>
      <c r="D33" s="690" t="s">
        <v>13</v>
      </c>
      <c r="E33" s="691">
        <v>65149</v>
      </c>
      <c r="F33" s="691">
        <v>0</v>
      </c>
      <c r="G33" s="691">
        <v>31928</v>
      </c>
      <c r="H33" s="691">
        <v>0</v>
      </c>
    </row>
    <row r="34" spans="1:247" s="693" customFormat="1" ht="16.5" thickBot="1">
      <c r="A34" s="687"/>
      <c r="B34" s="962" t="s">
        <v>20</v>
      </c>
      <c r="C34" s="963"/>
      <c r="D34" s="690" t="s">
        <v>13</v>
      </c>
      <c r="E34" s="691">
        <v>62096</v>
      </c>
      <c r="F34" s="691">
        <v>0</v>
      </c>
      <c r="G34" s="691">
        <v>28697</v>
      </c>
      <c r="H34" s="691">
        <v>0</v>
      </c>
    </row>
    <row r="35" spans="1:247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7" s="693" customFormat="1" ht="16.5" thickBot="1">
      <c r="A36" s="703" t="s">
        <v>21</v>
      </c>
      <c r="B36" s="722"/>
      <c r="C36" s="722"/>
      <c r="D36" s="723"/>
      <c r="E36" s="724">
        <v>4655547</v>
      </c>
      <c r="F36" s="725">
        <v>0</v>
      </c>
      <c r="G36" s="724">
        <v>11719921</v>
      </c>
      <c r="H36" s="726">
        <v>477008</v>
      </c>
    </row>
    <row r="37" spans="1:247" s="693" customFormat="1" ht="13.5" thickBot="1">
      <c r="A37" s="727"/>
      <c r="B37" s="728"/>
      <c r="C37" s="728"/>
      <c r="D37" s="729"/>
      <c r="H37" s="730">
        <v>16852476</v>
      </c>
    </row>
    <row r="38" spans="1:247" s="693" customFormat="1">
      <c r="A38" s="731"/>
      <c r="E38" s="722"/>
      <c r="F38" s="722"/>
      <c r="G38" s="722"/>
      <c r="H38" s="732"/>
    </row>
    <row r="39" spans="1:247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7" s="693" customFormat="1"/>
    <row r="41" spans="1:247" s="693" customFormat="1" ht="16.899999999999999" customHeight="1" thickBot="1">
      <c r="A41" s="735" t="s">
        <v>52</v>
      </c>
    </row>
    <row r="42" spans="1:247" s="693" customFormat="1" ht="16.5" thickBot="1">
      <c r="A42" s="736"/>
      <c r="B42" s="696"/>
      <c r="C42" s="737"/>
      <c r="D42" s="738" t="s">
        <v>13</v>
      </c>
      <c r="E42" s="739">
        <v>395184</v>
      </c>
      <c r="F42" s="740"/>
      <c r="G42" s="739">
        <v>337440</v>
      </c>
      <c r="H42" s="739">
        <v>6115</v>
      </c>
    </row>
    <row r="43" spans="1:247" s="693" customFormat="1">
      <c r="E43" s="634"/>
      <c r="F43" s="634"/>
      <c r="G43" s="634"/>
      <c r="H43" s="634"/>
    </row>
    <row r="44" spans="1:247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</row>
    <row r="45" spans="1:247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770838</v>
      </c>
      <c r="H45" s="739">
        <v>8882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</row>
    <row r="46" spans="1:247" s="693" customFormat="1">
      <c r="E46" s="634"/>
      <c r="F46" s="634"/>
      <c r="G46" s="634"/>
      <c r="H46" s="634"/>
    </row>
    <row r="47" spans="1:247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484969</v>
      </c>
      <c r="H48" s="739">
        <v>16868</v>
      </c>
    </row>
    <row r="49" spans="1:247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7" s="693" customFormat="1">
      <c r="E50" s="634"/>
      <c r="F50" s="634"/>
      <c r="G50" s="634"/>
      <c r="H50" s="634"/>
    </row>
    <row r="54" spans="1:247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</row>
    <row r="55" spans="1:247" s="693" customFormat="1" ht="28.9" customHeight="1" thickBot="1">
      <c r="A55" s="736"/>
      <c r="B55" s="695"/>
      <c r="C55" s="737"/>
      <c r="D55" s="738" t="s">
        <v>13</v>
      </c>
      <c r="E55" s="739">
        <v>2437518</v>
      </c>
      <c r="F55" s="740">
        <v>378918</v>
      </c>
      <c r="G55" s="739">
        <v>226434</v>
      </c>
      <c r="H55" s="739">
        <v>56698</v>
      </c>
    </row>
    <row r="56" spans="1:247" s="693" customFormat="1">
      <c r="E56" s="634"/>
      <c r="F56" s="634"/>
      <c r="G56" s="634"/>
      <c r="H56" s="634"/>
    </row>
    <row r="57" spans="1:247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</row>
    <row r="58" spans="1:247" s="693" customFormat="1" ht="36.6" customHeight="1" thickBot="1">
      <c r="A58" s="736"/>
      <c r="B58" s="695"/>
      <c r="C58" s="737"/>
      <c r="D58" s="738" t="s">
        <v>13</v>
      </c>
      <c r="E58" s="745">
        <v>1441987</v>
      </c>
      <c r="F58" s="746">
        <v>0</v>
      </c>
      <c r="G58" s="745">
        <v>1721082</v>
      </c>
      <c r="H58" s="745">
        <v>76824</v>
      </c>
    </row>
    <row r="59" spans="1:247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7" s="693" customFormat="1" ht="13.5" thickBot="1">
      <c r="E60" s="634"/>
      <c r="F60" s="634"/>
      <c r="G60" s="634"/>
      <c r="H60" s="634"/>
    </row>
    <row r="61" spans="1:247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22480</v>
      </c>
      <c r="H61" s="753">
        <v>17600</v>
      </c>
    </row>
    <row r="62" spans="1:247" s="693" customFormat="1">
      <c r="E62" s="634"/>
      <c r="F62" s="634"/>
      <c r="G62" s="634"/>
      <c r="H62" s="634"/>
    </row>
    <row r="63" spans="1:247" s="693" customFormat="1">
      <c r="E63" s="634"/>
      <c r="F63" s="634"/>
      <c r="G63" s="634"/>
      <c r="H63" s="634"/>
    </row>
    <row r="64" spans="1:247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7" s="693" customFormat="1" ht="13.5" thickBot="1">
      <c r="E65" s="634"/>
      <c r="F65" s="634"/>
      <c r="G65" s="634"/>
      <c r="H65" s="634"/>
    </row>
    <row r="66" spans="1:247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355756</v>
      </c>
      <c r="H66" s="752">
        <v>0</v>
      </c>
    </row>
    <row r="67" spans="1:247" s="693" customFormat="1">
      <c r="E67" s="634"/>
      <c r="F67" s="634"/>
      <c r="G67" s="634"/>
      <c r="H67" s="634"/>
    </row>
    <row r="68" spans="1:247" s="693" customFormat="1">
      <c r="E68" s="634"/>
      <c r="F68" s="634"/>
      <c r="G68" s="634"/>
      <c r="H68" s="634"/>
    </row>
    <row r="69" spans="1:247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</row>
    <row r="70" spans="1:247" s="693" customFormat="1" ht="13.5" thickBot="1">
      <c r="E70" s="634"/>
      <c r="F70" s="634"/>
      <c r="G70" s="634"/>
      <c r="H70" s="634"/>
    </row>
    <row r="71" spans="1:247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15165</v>
      </c>
      <c r="H71" s="753">
        <v>2997</v>
      </c>
    </row>
    <row r="72" spans="1:247" s="693" customFormat="1">
      <c r="E72" s="634"/>
      <c r="F72" s="634"/>
      <c r="G72" s="634"/>
      <c r="H72" s="634"/>
    </row>
    <row r="73" spans="1:247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</row>
    <row r="74" spans="1:247" s="693" customFormat="1" ht="13.5" thickBot="1">
      <c r="E74" s="634"/>
      <c r="F74" s="634"/>
      <c r="G74" s="634"/>
      <c r="H74" s="634"/>
    </row>
    <row r="75" spans="1:247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15802</v>
      </c>
      <c r="H75" s="753">
        <v>0</v>
      </c>
    </row>
    <row r="76" spans="1:247" s="684" customFormat="1">
      <c r="E76" s="2"/>
      <c r="F76" s="2"/>
      <c r="G76" s="2"/>
      <c r="H76" s="2"/>
    </row>
    <row r="77" spans="1:247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7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7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63782</v>
      </c>
      <c r="H79" s="752">
        <v>0</v>
      </c>
    </row>
    <row r="80" spans="1:247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159726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151102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94386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7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376579</v>
      </c>
      <c r="H97" s="752">
        <v>0</v>
      </c>
    </row>
    <row r="99" spans="1:247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</row>
    <row r="100" spans="1:247" s="693" customFormat="1" ht="13.5" thickBot="1">
      <c r="E100" s="634"/>
      <c r="F100" s="634"/>
      <c r="G100" s="634"/>
      <c r="H100" s="634"/>
    </row>
    <row r="101" spans="1:247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120525</v>
      </c>
      <c r="H101" s="753">
        <v>5245</v>
      </c>
    </row>
    <row r="103" spans="1:247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7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7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160956</v>
      </c>
      <c r="H105" s="752">
        <v>0</v>
      </c>
    </row>
    <row r="107" spans="1:247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7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7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3600</v>
      </c>
      <c r="H109" s="752">
        <v>0</v>
      </c>
    </row>
    <row r="111" spans="1:247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7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28920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3920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2876</v>
      </c>
      <c r="H122" s="752">
        <v>5515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</sheetData>
  <sheetProtection password="C693" sheet="1" objects="1" scenarios="1" selectLockedCells="1" selectUnlockedCells="1"/>
  <mergeCells count="22">
    <mergeCell ref="B32:C32"/>
    <mergeCell ref="B33:C33"/>
    <mergeCell ref="B34:C34"/>
    <mergeCell ref="B35:C35"/>
    <mergeCell ref="A22:A23"/>
    <mergeCell ref="B22:C23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10:H10"/>
    <mergeCell ref="A5:A6"/>
    <mergeCell ref="B5:C6"/>
    <mergeCell ref="D5:D6"/>
    <mergeCell ref="E5:H5"/>
    <mergeCell ref="B7:C7"/>
  </mergeCells>
  <pageMargins left="1.21" right="0.16" top="0.95" bottom="1" header="0.5" footer="0.5"/>
  <pageSetup paperSize="9" scale="72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/>
  <dimension ref="A1:IV221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8577130</v>
      </c>
      <c r="F8" s="692">
        <v>353875</v>
      </c>
      <c r="G8" s="691">
        <v>17625305</v>
      </c>
      <c r="H8" s="691">
        <v>905500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4" t="s">
        <v>17</v>
      </c>
      <c r="C10" s="969"/>
      <c r="D10" s="969"/>
      <c r="E10" s="979"/>
      <c r="F10" s="969"/>
      <c r="G10" s="969"/>
      <c r="H10" s="965"/>
    </row>
    <row r="11" spans="1:256" s="693" customFormat="1" ht="16.5" thickBot="1">
      <c r="A11" s="687"/>
      <c r="B11" s="962" t="s">
        <v>18</v>
      </c>
      <c r="C11" s="963"/>
      <c r="D11" s="759" t="s">
        <v>13</v>
      </c>
      <c r="E11" s="758">
        <v>20923</v>
      </c>
      <c r="F11" s="698">
        <v>0</v>
      </c>
      <c r="G11" s="758">
        <v>12659</v>
      </c>
      <c r="H11" s="691">
        <v>0</v>
      </c>
    </row>
    <row r="12" spans="1:256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31494</v>
      </c>
      <c r="F12" s="698">
        <v>0</v>
      </c>
      <c r="G12" s="758">
        <v>29048</v>
      </c>
      <c r="H12" s="691">
        <v>0</v>
      </c>
    </row>
    <row r="13" spans="1:256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26894</v>
      </c>
      <c r="F13" s="698">
        <v>0</v>
      </c>
      <c r="G13" s="758">
        <v>23350</v>
      </c>
      <c r="H13" s="691">
        <v>0</v>
      </c>
    </row>
    <row r="14" spans="1:256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8656441</v>
      </c>
      <c r="F17" s="707">
        <v>353875</v>
      </c>
      <c r="G17" s="707">
        <v>17690362</v>
      </c>
      <c r="H17" s="707">
        <v>905500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27606178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56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4635029</v>
      </c>
      <c r="F25" s="691">
        <v>0</v>
      </c>
      <c r="G25" s="691">
        <v>11958916</v>
      </c>
      <c r="H25" s="691">
        <v>528245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56" s="693" customFormat="1" ht="16.5" thickBot="1">
      <c r="A32" s="687"/>
      <c r="B32" s="962" t="s">
        <v>18</v>
      </c>
      <c r="C32" s="963"/>
      <c r="D32" s="690" t="s">
        <v>13</v>
      </c>
      <c r="E32" s="691">
        <v>20923</v>
      </c>
      <c r="F32" s="691">
        <v>0</v>
      </c>
      <c r="G32" s="691">
        <v>12659</v>
      </c>
      <c r="H32" s="691">
        <v>0</v>
      </c>
    </row>
    <row r="33" spans="1:246" s="693" customFormat="1" ht="16.5" thickBot="1">
      <c r="A33" s="687"/>
      <c r="B33" s="962" t="s">
        <v>19</v>
      </c>
      <c r="C33" s="963"/>
      <c r="D33" s="690" t="s">
        <v>13</v>
      </c>
      <c r="E33" s="691">
        <v>31494</v>
      </c>
      <c r="F33" s="691">
        <v>0</v>
      </c>
      <c r="G33" s="691">
        <v>29048</v>
      </c>
      <c r="H33" s="691">
        <v>0</v>
      </c>
    </row>
    <row r="34" spans="1:246" s="693" customFormat="1" ht="16.5" thickBot="1">
      <c r="A34" s="687"/>
      <c r="B34" s="962" t="s">
        <v>20</v>
      </c>
      <c r="C34" s="963"/>
      <c r="D34" s="690" t="s">
        <v>13</v>
      </c>
      <c r="E34" s="691">
        <v>26894</v>
      </c>
      <c r="F34" s="691">
        <v>0</v>
      </c>
      <c r="G34" s="691">
        <v>23350</v>
      </c>
      <c r="H34" s="691">
        <v>0</v>
      </c>
    </row>
    <row r="35" spans="1:246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4714340</v>
      </c>
      <c r="F36" s="725">
        <v>0</v>
      </c>
      <c r="G36" s="724">
        <v>12023973</v>
      </c>
      <c r="H36" s="726">
        <v>528245</v>
      </c>
    </row>
    <row r="37" spans="1:246" s="693" customFormat="1" ht="13.5" thickBot="1">
      <c r="A37" s="727"/>
      <c r="B37" s="728"/>
      <c r="C37" s="728"/>
      <c r="D37" s="729"/>
      <c r="H37" s="730">
        <v>17266558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410262</v>
      </c>
      <c r="F42" s="740"/>
      <c r="G42" s="739">
        <v>373318</v>
      </c>
      <c r="H42" s="739">
        <v>5862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1021034</v>
      </c>
      <c r="H45" s="739">
        <v>16425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548513</v>
      </c>
      <c r="H48" s="739">
        <v>39680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2353754</v>
      </c>
      <c r="F55" s="740">
        <v>353875</v>
      </c>
      <c r="G55" s="739">
        <v>209617</v>
      </c>
      <c r="H55" s="739">
        <v>57771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1178085</v>
      </c>
      <c r="F58" s="746">
        <v>0</v>
      </c>
      <c r="G58" s="745">
        <v>1872987</v>
      </c>
      <c r="H58" s="745">
        <v>86317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22680</v>
      </c>
      <c r="H61" s="753">
        <v>16060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368463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17833</v>
      </c>
      <c r="H71" s="753">
        <v>3315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17101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56679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157358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141073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89796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367350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139815</v>
      </c>
      <c r="H101" s="753">
        <v>5382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164383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4240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30720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3600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18284</v>
      </c>
      <c r="H122" s="752">
        <v>4284</v>
      </c>
    </row>
    <row r="124" spans="1:8">
      <c r="A124" s="735" t="s">
        <v>193</v>
      </c>
      <c r="B124" s="735"/>
      <c r="C124" s="735"/>
      <c r="D124" s="735"/>
      <c r="E124" s="635"/>
      <c r="F124" s="635"/>
      <c r="G124" s="635"/>
      <c r="H124" s="635"/>
    </row>
    <row r="125" spans="1:8" ht="13.5" thickBot="1">
      <c r="A125" s="693"/>
      <c r="B125" s="693"/>
      <c r="C125" s="693"/>
      <c r="D125" s="693"/>
      <c r="E125" s="634"/>
      <c r="F125" s="634"/>
      <c r="G125" s="634"/>
      <c r="H125" s="634"/>
    </row>
    <row r="126" spans="1:8" ht="16.5" thickBot="1">
      <c r="A126" s="747"/>
      <c r="B126" s="748"/>
      <c r="C126" s="749"/>
      <c r="D126" s="750" t="s">
        <v>13</v>
      </c>
      <c r="E126" s="751">
        <v>0</v>
      </c>
      <c r="F126" s="752">
        <v>0</v>
      </c>
      <c r="G126" s="752">
        <v>8075</v>
      </c>
      <c r="H126" s="752"/>
    </row>
    <row r="128" spans="1:8">
      <c r="A128" s="735" t="s">
        <v>194</v>
      </c>
      <c r="B128" s="735"/>
      <c r="C128" s="735"/>
      <c r="D128" s="735"/>
      <c r="E128" s="635"/>
      <c r="F128" s="635"/>
      <c r="G128" s="635"/>
      <c r="H128" s="635"/>
    </row>
    <row r="129" spans="1:8" ht="13.5" thickBot="1">
      <c r="A129" s="693"/>
      <c r="B129" s="693"/>
      <c r="C129" s="693"/>
      <c r="D129" s="693"/>
      <c r="E129" s="634"/>
      <c r="F129" s="634"/>
      <c r="G129" s="634"/>
      <c r="H129" s="634"/>
    </row>
    <row r="130" spans="1:8" ht="16.5" thickBot="1">
      <c r="A130" s="747"/>
      <c r="B130" s="748"/>
      <c r="C130" s="749"/>
      <c r="D130" s="750" t="s">
        <v>13</v>
      </c>
      <c r="E130" s="751">
        <v>0</v>
      </c>
      <c r="F130" s="752">
        <v>0</v>
      </c>
      <c r="G130" s="752">
        <v>37070</v>
      </c>
      <c r="H130" s="752">
        <v>138559</v>
      </c>
    </row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</sheetData>
  <sheetProtection password="C693" sheet="1" objects="1" scenarios="1" selectLockedCells="1" selectUnlockedCells="1"/>
  <mergeCells count="22">
    <mergeCell ref="B32:C32"/>
    <mergeCell ref="B33:C33"/>
    <mergeCell ref="B34:C34"/>
    <mergeCell ref="B35:C35"/>
    <mergeCell ref="A22:A23"/>
    <mergeCell ref="B22:C23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10:H10"/>
    <mergeCell ref="A5:A6"/>
    <mergeCell ref="B5:C6"/>
    <mergeCell ref="D5:D6"/>
    <mergeCell ref="E5:H5"/>
    <mergeCell ref="B7:C7"/>
  </mergeCells>
  <pageMargins left="1.21" right="0.16" top="0.95" bottom="1" header="0.5" footer="0.5"/>
  <pageSetup paperSize="9" scale="72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/>
  <dimension ref="A1:IN142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48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spans="1:248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</row>
    <row r="3" spans="1:248" s="682" customFormat="1" ht="15.75">
      <c r="A3" s="2"/>
      <c r="B3" s="2"/>
      <c r="C3" s="3"/>
      <c r="D3" s="2"/>
      <c r="E3" s="3" t="s">
        <v>195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spans="1:248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spans="1:248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spans="1:248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spans="1:248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spans="1:248" s="693" customFormat="1" ht="63.75" customHeight="1" thickBot="1">
      <c r="A8" s="687"/>
      <c r="B8" s="688" t="s">
        <v>11</v>
      </c>
      <c r="C8" s="689"/>
      <c r="D8" s="690" t="s">
        <v>13</v>
      </c>
      <c r="E8" s="691">
        <v>9914778</v>
      </c>
      <c r="F8" s="692">
        <v>577119</v>
      </c>
      <c r="G8" s="691">
        <v>19103714</v>
      </c>
      <c r="H8" s="691">
        <v>951163</v>
      </c>
    </row>
    <row r="9" spans="1:248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48" s="693" customFormat="1" ht="16.5" customHeight="1" thickBot="1">
      <c r="A10" s="687"/>
      <c r="B10" s="964" t="s">
        <v>17</v>
      </c>
      <c r="C10" s="969"/>
      <c r="D10" s="969"/>
      <c r="E10" s="979"/>
      <c r="F10" s="969"/>
      <c r="G10" s="969"/>
      <c r="H10" s="965"/>
    </row>
    <row r="11" spans="1:248" s="693" customFormat="1" ht="16.5" thickBot="1">
      <c r="A11" s="687"/>
      <c r="B11" s="962" t="s">
        <v>18</v>
      </c>
      <c r="C11" s="963"/>
      <c r="D11" s="759" t="s">
        <v>13</v>
      </c>
      <c r="E11" s="758">
        <v>12855</v>
      </c>
      <c r="F11" s="698">
        <v>0</v>
      </c>
      <c r="G11" s="758">
        <v>14242</v>
      </c>
      <c r="H11" s="691">
        <v>0</v>
      </c>
    </row>
    <row r="12" spans="1:248" s="693" customFormat="1" ht="16.5" customHeight="1" thickBot="1">
      <c r="A12" s="687"/>
      <c r="B12" s="962" t="s">
        <v>19</v>
      </c>
      <c r="C12" s="963"/>
      <c r="D12" s="690" t="s">
        <v>13</v>
      </c>
      <c r="E12" s="758">
        <v>21552</v>
      </c>
      <c r="F12" s="698">
        <v>0</v>
      </c>
      <c r="G12" s="758">
        <v>31922</v>
      </c>
      <c r="H12" s="691">
        <v>0</v>
      </c>
    </row>
    <row r="13" spans="1:248" s="693" customFormat="1" ht="16.5" customHeight="1" thickBot="1">
      <c r="A13" s="687"/>
      <c r="B13" s="962" t="s">
        <v>20</v>
      </c>
      <c r="C13" s="963"/>
      <c r="D13" s="690" t="s">
        <v>13</v>
      </c>
      <c r="E13" s="758">
        <v>15806</v>
      </c>
      <c r="F13" s="698">
        <v>0</v>
      </c>
      <c r="G13" s="758">
        <v>21982</v>
      </c>
      <c r="H13" s="691">
        <v>0</v>
      </c>
    </row>
    <row r="14" spans="1:248" s="693" customFormat="1" ht="16.5" customHeight="1" thickBot="1">
      <c r="A14" s="687"/>
      <c r="B14" s="964" t="s">
        <v>47</v>
      </c>
      <c r="C14" s="965"/>
      <c r="D14" s="690"/>
      <c r="E14" s="698"/>
      <c r="F14" s="698"/>
      <c r="G14" s="698"/>
      <c r="H14" s="698"/>
    </row>
    <row r="15" spans="1:248" s="693" customFormat="1" ht="16.5" customHeight="1" thickBot="1">
      <c r="A15" s="687"/>
      <c r="B15" s="962" t="s">
        <v>48</v>
      </c>
      <c r="C15" s="963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48" s="693" customFormat="1" ht="16.5" customHeight="1" thickBot="1">
      <c r="A16" s="700"/>
      <c r="B16" s="954" t="s">
        <v>49</v>
      </c>
      <c r="C16" s="955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48" s="693" customFormat="1" ht="15.75">
      <c r="A17" s="703" t="s">
        <v>50</v>
      </c>
      <c r="B17" s="704"/>
      <c r="C17" s="705"/>
      <c r="D17" s="706"/>
      <c r="E17" s="707">
        <v>9964991</v>
      </c>
      <c r="F17" s="707">
        <v>577119</v>
      </c>
      <c r="G17" s="707">
        <v>19171860</v>
      </c>
      <c r="H17" s="707">
        <v>951163</v>
      </c>
    </row>
    <row r="18" spans="1:248" s="693" customFormat="1" ht="16.5" thickBot="1">
      <c r="A18" s="708"/>
      <c r="B18" s="709"/>
      <c r="C18" s="710"/>
      <c r="D18" s="711"/>
      <c r="E18" s="712"/>
      <c r="F18" s="713"/>
      <c r="G18" s="712"/>
      <c r="H18" s="714">
        <v>30665133</v>
      </c>
    </row>
    <row r="19" spans="1:248" s="693" customFormat="1"/>
    <row r="20" spans="1:248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</row>
    <row r="21" spans="1:248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</row>
    <row r="22" spans="1:248" s="693" customFormat="1" ht="16.5" thickBot="1">
      <c r="A22" s="972" t="s">
        <v>3</v>
      </c>
      <c r="B22" s="975" t="s">
        <v>4</v>
      </c>
      <c r="C22" s="976"/>
      <c r="D22" s="972" t="s">
        <v>5</v>
      </c>
      <c r="E22" s="970" t="s">
        <v>6</v>
      </c>
      <c r="F22" s="974"/>
      <c r="G22" s="974"/>
      <c r="H22" s="971"/>
    </row>
    <row r="23" spans="1:248" s="693" customFormat="1" ht="16.5" thickBot="1">
      <c r="A23" s="973"/>
      <c r="B23" s="977"/>
      <c r="C23" s="978"/>
      <c r="D23" s="973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48" s="693" customFormat="1" ht="16.5" thickBot="1">
      <c r="A24" s="718" t="s">
        <v>23</v>
      </c>
      <c r="B24" s="970" t="s">
        <v>24</v>
      </c>
      <c r="C24" s="971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48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5725635</v>
      </c>
      <c r="F25" s="691">
        <v>0</v>
      </c>
      <c r="G25" s="691">
        <v>11430565</v>
      </c>
      <c r="H25" s="691">
        <v>420473</v>
      </c>
    </row>
    <row r="26" spans="1:248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48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48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48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48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48" s="693" customFormat="1" ht="16.5" thickBot="1">
      <c r="A31" s="687"/>
      <c r="B31" s="964" t="s">
        <v>17</v>
      </c>
      <c r="C31" s="969"/>
      <c r="D31" s="969"/>
      <c r="E31" s="969"/>
      <c r="F31" s="969"/>
      <c r="G31" s="969"/>
      <c r="H31" s="965"/>
    </row>
    <row r="32" spans="1:248" s="693" customFormat="1" ht="16.5" thickBot="1">
      <c r="A32" s="687"/>
      <c r="B32" s="962" t="s">
        <v>18</v>
      </c>
      <c r="C32" s="963"/>
      <c r="D32" s="690" t="s">
        <v>13</v>
      </c>
      <c r="E32" s="691">
        <v>12855</v>
      </c>
      <c r="F32" s="691">
        <v>0</v>
      </c>
      <c r="G32" s="691">
        <v>14242</v>
      </c>
      <c r="H32" s="691">
        <v>0</v>
      </c>
    </row>
    <row r="33" spans="1:248" s="693" customFormat="1" ht="16.5" thickBot="1">
      <c r="A33" s="687"/>
      <c r="B33" s="962" t="s">
        <v>19</v>
      </c>
      <c r="C33" s="963"/>
      <c r="D33" s="690" t="s">
        <v>13</v>
      </c>
      <c r="E33" s="691">
        <v>21552</v>
      </c>
      <c r="F33" s="691">
        <v>0</v>
      </c>
      <c r="G33" s="691">
        <v>31922</v>
      </c>
      <c r="H33" s="691">
        <v>0</v>
      </c>
    </row>
    <row r="34" spans="1:248" s="693" customFormat="1" ht="16.5" thickBot="1">
      <c r="A34" s="687"/>
      <c r="B34" s="962" t="s">
        <v>20</v>
      </c>
      <c r="C34" s="963"/>
      <c r="D34" s="690" t="s">
        <v>13</v>
      </c>
      <c r="E34" s="691">
        <v>15806</v>
      </c>
      <c r="F34" s="691">
        <v>0</v>
      </c>
      <c r="G34" s="691">
        <v>21982</v>
      </c>
      <c r="H34" s="691">
        <v>0</v>
      </c>
    </row>
    <row r="35" spans="1:248" s="693" customFormat="1" ht="16.5" thickBot="1">
      <c r="A35" s="721"/>
      <c r="B35" s="954"/>
      <c r="C35" s="955"/>
      <c r="D35" s="701"/>
      <c r="E35" s="691"/>
      <c r="F35" s="691"/>
      <c r="G35" s="691"/>
      <c r="H35" s="691"/>
    </row>
    <row r="36" spans="1:248" s="693" customFormat="1" ht="16.5" thickBot="1">
      <c r="A36" s="703" t="s">
        <v>21</v>
      </c>
      <c r="B36" s="722"/>
      <c r="C36" s="722"/>
      <c r="D36" s="723"/>
      <c r="E36" s="724">
        <v>5775848</v>
      </c>
      <c r="F36" s="725">
        <v>0</v>
      </c>
      <c r="G36" s="724">
        <v>11498711</v>
      </c>
      <c r="H36" s="726">
        <v>420473</v>
      </c>
    </row>
    <row r="37" spans="1:248" s="693" customFormat="1" ht="13.5" thickBot="1">
      <c r="A37" s="727"/>
      <c r="B37" s="728"/>
      <c r="C37" s="728"/>
      <c r="D37" s="729"/>
      <c r="H37" s="730">
        <v>17695032</v>
      </c>
    </row>
    <row r="38" spans="1:248" s="693" customFormat="1">
      <c r="A38" s="731"/>
      <c r="E38" s="722"/>
      <c r="F38" s="722"/>
      <c r="G38" s="722"/>
      <c r="H38" s="732"/>
    </row>
    <row r="39" spans="1:248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8" s="693" customFormat="1">
      <c r="I40" s="757"/>
    </row>
    <row r="41" spans="1:248" s="693" customFormat="1" ht="16.899999999999999" customHeight="1" thickBot="1">
      <c r="A41" s="735" t="s">
        <v>52</v>
      </c>
    </row>
    <row r="42" spans="1:248" s="693" customFormat="1" ht="16.5" thickBot="1">
      <c r="A42" s="736"/>
      <c r="B42" s="696"/>
      <c r="C42" s="737"/>
      <c r="D42" s="738" t="s">
        <v>13</v>
      </c>
      <c r="E42" s="739">
        <v>416761</v>
      </c>
      <c r="F42" s="740"/>
      <c r="G42" s="739">
        <v>376592</v>
      </c>
      <c r="H42" s="739">
        <v>6017</v>
      </c>
    </row>
    <row r="43" spans="1:248" s="693" customFormat="1">
      <c r="E43" s="634"/>
      <c r="F43" s="634"/>
      <c r="G43" s="634"/>
      <c r="H43" s="634"/>
    </row>
    <row r="44" spans="1:248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</row>
    <row r="45" spans="1:248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1346864</v>
      </c>
      <c r="H45" s="739">
        <v>6556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</row>
    <row r="46" spans="1:248" s="693" customFormat="1">
      <c r="E46" s="634"/>
      <c r="F46" s="634"/>
      <c r="G46" s="634"/>
      <c r="H46" s="634"/>
    </row>
    <row r="47" spans="1:248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</row>
    <row r="48" spans="1:248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561438</v>
      </c>
      <c r="H48" s="739">
        <v>178167</v>
      </c>
    </row>
    <row r="49" spans="1:248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8" s="693" customFormat="1">
      <c r="E50" s="634"/>
      <c r="F50" s="634"/>
      <c r="G50" s="634"/>
      <c r="H50" s="634"/>
    </row>
    <row r="54" spans="1:248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</row>
    <row r="55" spans="1:248" s="693" customFormat="1" ht="28.9" customHeight="1" thickBot="1">
      <c r="A55" s="736"/>
      <c r="B55" s="695"/>
      <c r="C55" s="737"/>
      <c r="D55" s="738" t="s">
        <v>13</v>
      </c>
      <c r="E55" s="739">
        <v>2704870</v>
      </c>
      <c r="F55" s="740">
        <v>351079</v>
      </c>
      <c r="G55" s="739">
        <v>576125</v>
      </c>
      <c r="H55" s="739">
        <v>66129</v>
      </c>
    </row>
    <row r="56" spans="1:248" s="693" customFormat="1">
      <c r="E56" s="634"/>
      <c r="F56" s="634"/>
      <c r="G56" s="634"/>
      <c r="H56" s="634"/>
    </row>
    <row r="57" spans="1:248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</row>
    <row r="58" spans="1:248" s="693" customFormat="1" ht="36.6" customHeight="1" thickBot="1">
      <c r="A58" s="736"/>
      <c r="B58" s="695"/>
      <c r="C58" s="737"/>
      <c r="D58" s="738" t="s">
        <v>13</v>
      </c>
      <c r="E58" s="745">
        <v>1067512</v>
      </c>
      <c r="F58" s="746">
        <v>0</v>
      </c>
      <c r="G58" s="745">
        <v>1756562</v>
      </c>
      <c r="H58" s="745">
        <v>77708</v>
      </c>
    </row>
    <row r="59" spans="1:248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8" s="693" customFormat="1" ht="13.5" thickBot="1">
      <c r="E60" s="634"/>
      <c r="F60" s="634"/>
      <c r="G60" s="634"/>
      <c r="H60" s="634"/>
    </row>
    <row r="61" spans="1:248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30120</v>
      </c>
      <c r="H61" s="753">
        <v>16020</v>
      </c>
    </row>
    <row r="62" spans="1:248" s="693" customFormat="1">
      <c r="E62" s="634"/>
      <c r="F62" s="634"/>
      <c r="G62" s="634"/>
      <c r="H62" s="634"/>
    </row>
    <row r="63" spans="1:248" s="693" customFormat="1">
      <c r="E63" s="634"/>
      <c r="F63" s="634"/>
      <c r="G63" s="634"/>
      <c r="H63" s="634"/>
    </row>
    <row r="64" spans="1:248" s="693" customFormat="1">
      <c r="A64" s="735" t="s">
        <v>196</v>
      </c>
      <c r="B64" s="735"/>
      <c r="C64" s="735"/>
      <c r="D64" s="735"/>
      <c r="E64" s="635"/>
      <c r="F64" s="635"/>
      <c r="G64" s="635"/>
      <c r="H64" s="635"/>
    </row>
    <row r="65" spans="1:248" s="693" customFormat="1" ht="13.5" thickBot="1">
      <c r="E65" s="634"/>
      <c r="F65" s="634"/>
      <c r="G65" s="634"/>
      <c r="H65" s="634"/>
    </row>
    <row r="66" spans="1:248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342658</v>
      </c>
      <c r="H66" s="752">
        <v>0</v>
      </c>
    </row>
    <row r="67" spans="1:248" s="693" customFormat="1">
      <c r="E67" s="634"/>
      <c r="F67" s="634"/>
      <c r="G67" s="634"/>
      <c r="H67" s="634"/>
    </row>
    <row r="68" spans="1:248" s="693" customFormat="1">
      <c r="E68" s="634"/>
      <c r="F68" s="634"/>
      <c r="G68" s="634"/>
      <c r="H68" s="634"/>
    </row>
    <row r="69" spans="1:248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</row>
    <row r="70" spans="1:248" s="693" customFormat="1" ht="13.5" thickBot="1">
      <c r="E70" s="634"/>
      <c r="F70" s="634"/>
      <c r="G70" s="634"/>
      <c r="H70" s="634"/>
    </row>
    <row r="71" spans="1:248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44352</v>
      </c>
      <c r="H71" s="753">
        <v>14516</v>
      </c>
    </row>
    <row r="72" spans="1:248" s="693" customFormat="1">
      <c r="E72" s="634"/>
      <c r="F72" s="634"/>
      <c r="G72" s="634"/>
      <c r="H72" s="634"/>
    </row>
    <row r="73" spans="1:248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</row>
    <row r="74" spans="1:248" s="693" customFormat="1" ht="13.5" thickBot="1">
      <c r="E74" s="634"/>
      <c r="F74" s="634"/>
      <c r="G74" s="634"/>
      <c r="H74" s="634"/>
    </row>
    <row r="75" spans="1:248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58337</v>
      </c>
      <c r="H75" s="753">
        <v>274</v>
      </c>
    </row>
    <row r="76" spans="1:248" s="684" customFormat="1">
      <c r="E76" s="2"/>
      <c r="F76" s="2"/>
      <c r="G76" s="2"/>
      <c r="H76" s="2"/>
    </row>
    <row r="77" spans="1:248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8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8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72646</v>
      </c>
      <c r="H79" s="752">
        <v>0</v>
      </c>
    </row>
    <row r="80" spans="1:248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197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645515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682069</v>
      </c>
      <c r="H89" s="752">
        <v>10040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353753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8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345708</v>
      </c>
      <c r="H97" s="752">
        <v>0</v>
      </c>
    </row>
    <row r="99" spans="1:248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</row>
    <row r="100" spans="1:248" s="693" customFormat="1" ht="13.5" thickBot="1">
      <c r="E100" s="634"/>
      <c r="F100" s="634"/>
      <c r="G100" s="634"/>
      <c r="H100" s="634"/>
    </row>
    <row r="101" spans="1:248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87135</v>
      </c>
      <c r="H101" s="753">
        <v>5370</v>
      </c>
    </row>
    <row r="103" spans="1:248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8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8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157714</v>
      </c>
      <c r="H105" s="752">
        <v>0</v>
      </c>
    </row>
    <row r="107" spans="1:248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8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8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13060</v>
      </c>
      <c r="H109" s="752">
        <v>10734</v>
      </c>
    </row>
    <row r="111" spans="1:248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8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39000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3600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20548</v>
      </c>
      <c r="H122" s="752">
        <v>4629</v>
      </c>
    </row>
    <row r="124" spans="1:8">
      <c r="A124" s="735" t="s">
        <v>198</v>
      </c>
      <c r="B124" s="735"/>
      <c r="C124" s="735"/>
      <c r="D124" s="735"/>
      <c r="E124" s="635"/>
      <c r="F124" s="635"/>
      <c r="G124" s="635"/>
      <c r="H124" s="635"/>
    </row>
    <row r="125" spans="1:8" ht="13.5" thickBot="1">
      <c r="A125" s="693"/>
      <c r="B125" s="693"/>
      <c r="C125" s="693"/>
      <c r="D125" s="693"/>
      <c r="E125" s="634"/>
      <c r="F125" s="634"/>
      <c r="G125" s="634"/>
      <c r="H125" s="634"/>
    </row>
    <row r="126" spans="1:8" ht="16.5" thickBot="1">
      <c r="A126" s="747"/>
      <c r="B126" s="748"/>
      <c r="C126" s="749"/>
      <c r="D126" s="750" t="s">
        <v>13</v>
      </c>
      <c r="E126" s="751">
        <v>0</v>
      </c>
      <c r="F126" s="752">
        <v>0</v>
      </c>
      <c r="G126" s="752">
        <v>7588</v>
      </c>
      <c r="H126" s="752"/>
    </row>
    <row r="128" spans="1:8">
      <c r="A128" s="735" t="s">
        <v>199</v>
      </c>
      <c r="B128" s="735"/>
      <c r="C128" s="735"/>
      <c r="D128" s="735"/>
      <c r="E128" s="635"/>
      <c r="F128" s="635"/>
      <c r="G128" s="635"/>
      <c r="H128" s="635"/>
    </row>
    <row r="129" spans="1:8" ht="13.5" thickBot="1">
      <c r="A129" s="693"/>
      <c r="B129" s="693"/>
      <c r="C129" s="693"/>
      <c r="D129" s="693"/>
      <c r="E129" s="634"/>
      <c r="F129" s="634"/>
      <c r="G129" s="634"/>
      <c r="H129" s="634"/>
    </row>
    <row r="130" spans="1:8" ht="16.5" thickBot="1">
      <c r="A130" s="747"/>
      <c r="B130" s="748"/>
      <c r="C130" s="749"/>
      <c r="D130" s="750" t="s">
        <v>13</v>
      </c>
      <c r="E130" s="751">
        <v>0</v>
      </c>
      <c r="F130" s="752">
        <v>0</v>
      </c>
      <c r="G130" s="752">
        <v>34223</v>
      </c>
      <c r="H130" s="752">
        <v>125350</v>
      </c>
    </row>
    <row r="132" spans="1:8">
      <c r="A132" s="735" t="s">
        <v>200</v>
      </c>
      <c r="B132" s="735"/>
      <c r="C132" s="735"/>
      <c r="D132" s="735"/>
      <c r="E132" s="635"/>
      <c r="F132" s="635"/>
      <c r="G132" s="635"/>
      <c r="H132" s="635"/>
    </row>
    <row r="133" spans="1:8" ht="13.5" thickBot="1">
      <c r="A133" s="693"/>
      <c r="B133" s="693"/>
      <c r="C133" s="693"/>
      <c r="D133" s="693"/>
      <c r="E133" s="634"/>
      <c r="F133" s="634"/>
      <c r="G133" s="634"/>
      <c r="H133" s="634"/>
    </row>
    <row r="134" spans="1:8" ht="16.5" thickBot="1">
      <c r="A134" s="747"/>
      <c r="B134" s="748"/>
      <c r="C134" s="749"/>
      <c r="D134" s="750" t="s">
        <v>13</v>
      </c>
      <c r="E134" s="751">
        <v>0</v>
      </c>
      <c r="F134" s="752">
        <v>0</v>
      </c>
      <c r="G134" s="752">
        <v>102162</v>
      </c>
      <c r="H134" s="752"/>
    </row>
    <row r="136" spans="1:8">
      <c r="A136" s="735" t="s">
        <v>201</v>
      </c>
      <c r="B136" s="735"/>
      <c r="C136" s="735"/>
      <c r="D136" s="735"/>
      <c r="E136" s="635"/>
      <c r="F136" s="635"/>
      <c r="G136" s="635"/>
      <c r="H136" s="635"/>
    </row>
    <row r="137" spans="1:8" ht="13.5" thickBot="1">
      <c r="A137" s="693"/>
      <c r="B137" s="693"/>
      <c r="C137" s="693"/>
      <c r="D137" s="693"/>
      <c r="E137" s="634"/>
      <c r="F137" s="634"/>
      <c r="G137" s="634"/>
      <c r="H137" s="634"/>
    </row>
    <row r="138" spans="1:8" ht="16.5" thickBot="1">
      <c r="A138" s="747"/>
      <c r="B138" s="748"/>
      <c r="C138" s="749"/>
      <c r="D138" s="750" t="s">
        <v>13</v>
      </c>
      <c r="E138" s="751">
        <v>0</v>
      </c>
      <c r="F138" s="752">
        <v>226040</v>
      </c>
      <c r="G138" s="752">
        <v>0</v>
      </c>
      <c r="H138" s="752">
        <v>3120</v>
      </c>
    </row>
    <row r="140" spans="1:8">
      <c r="A140" s="735" t="s">
        <v>202</v>
      </c>
      <c r="B140" s="735"/>
      <c r="C140" s="735"/>
      <c r="D140" s="735"/>
      <c r="E140" s="635"/>
      <c r="F140" s="635"/>
      <c r="G140" s="635"/>
      <c r="H140" s="635"/>
    </row>
    <row r="141" spans="1:8" ht="13.5" thickBot="1">
      <c r="A141" s="693"/>
      <c r="B141" s="693"/>
      <c r="C141" s="693"/>
      <c r="D141" s="693"/>
      <c r="E141" s="634"/>
      <c r="F141" s="634"/>
      <c r="G141" s="634"/>
      <c r="H141" s="634"/>
    </row>
    <row r="142" spans="1:8" ht="16.5" thickBot="1">
      <c r="A142" s="747"/>
      <c r="B142" s="748"/>
      <c r="C142" s="749"/>
      <c r="D142" s="750" t="s">
        <v>13</v>
      </c>
      <c r="E142" s="751">
        <v>0</v>
      </c>
      <c r="F142" s="752">
        <v>0</v>
      </c>
      <c r="G142" s="752">
        <v>18980</v>
      </c>
      <c r="H142" s="752">
        <v>2460</v>
      </c>
    </row>
  </sheetData>
  <sheetProtection password="C693" sheet="1" objects="1" scenarios="1" selectLockedCells="1" selectUnlockedCells="1"/>
  <mergeCells count="22">
    <mergeCell ref="A5:A6"/>
    <mergeCell ref="B5:C6"/>
    <mergeCell ref="D5:D6"/>
    <mergeCell ref="E5:H5"/>
    <mergeCell ref="B7:C7"/>
    <mergeCell ref="B10:H10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32:C32"/>
    <mergeCell ref="B33:C33"/>
    <mergeCell ref="B34:C34"/>
    <mergeCell ref="B35:C35"/>
    <mergeCell ref="A22:A23"/>
    <mergeCell ref="B22:C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K74"/>
  <sheetViews>
    <sheetView workbookViewId="0">
      <selection activeCell="I10" sqref="I10"/>
    </sheetView>
  </sheetViews>
  <sheetFormatPr defaultRowHeight="12.75"/>
  <cols>
    <col min="1" max="1" width="9.140625" style="102"/>
    <col min="2" max="2" width="18.42578125" style="102" customWidth="1"/>
    <col min="3" max="4" width="9.140625" style="102"/>
    <col min="5" max="5" width="14.42578125" style="102" customWidth="1"/>
    <col min="6" max="6" width="12.28515625" style="102" customWidth="1"/>
    <col min="7" max="8" width="15.7109375" style="102" customWidth="1"/>
    <col min="9" max="10" width="9.140625" style="102"/>
    <col min="11" max="11" width="11.28515625" style="102" customWidth="1"/>
    <col min="12" max="16384" width="9.140625" style="102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103"/>
      <c r="D3" s="103" t="s">
        <v>63</v>
      </c>
    </row>
    <row r="5" spans="1:11" ht="16.5" customHeight="1">
      <c r="A5" s="924" t="s">
        <v>3</v>
      </c>
      <c r="B5" s="924" t="s">
        <v>4</v>
      </c>
      <c r="C5" s="924"/>
      <c r="D5" s="924" t="s">
        <v>5</v>
      </c>
      <c r="E5" s="924" t="s">
        <v>6</v>
      </c>
      <c r="F5" s="924"/>
      <c r="G5" s="924"/>
      <c r="H5" s="924"/>
    </row>
    <row r="6" spans="1:11" ht="15.75">
      <c r="A6" s="924"/>
      <c r="B6" s="924"/>
      <c r="C6" s="924"/>
      <c r="D6" s="924"/>
      <c r="E6" s="104" t="s">
        <v>7</v>
      </c>
      <c r="F6" s="104" t="s">
        <v>8</v>
      </c>
      <c r="G6" s="104" t="s">
        <v>9</v>
      </c>
      <c r="H6" s="104" t="s">
        <v>10</v>
      </c>
    </row>
    <row r="7" spans="1:11" ht="16.5" customHeight="1">
      <c r="A7" s="105">
        <v>1</v>
      </c>
      <c r="B7" s="924">
        <v>2</v>
      </c>
      <c r="C7" s="924"/>
      <c r="D7" s="104">
        <v>3</v>
      </c>
      <c r="E7" s="104">
        <v>4</v>
      </c>
      <c r="F7" s="104">
        <v>5</v>
      </c>
      <c r="G7" s="104">
        <v>6</v>
      </c>
      <c r="H7" s="106">
        <v>0</v>
      </c>
    </row>
    <row r="8" spans="1:11" ht="63.75" customHeight="1">
      <c r="A8" s="107"/>
      <c r="B8" s="108" t="s">
        <v>11</v>
      </c>
      <c r="C8" s="109" t="s">
        <v>12</v>
      </c>
      <c r="D8" s="110" t="s">
        <v>13</v>
      </c>
      <c r="E8" s="106">
        <v>851104</v>
      </c>
      <c r="F8" s="111">
        <v>0</v>
      </c>
      <c r="G8" s="106">
        <v>0</v>
      </c>
      <c r="H8" s="106">
        <v>0</v>
      </c>
    </row>
    <row r="9" spans="1:11" ht="39">
      <c r="A9" s="107"/>
      <c r="B9" s="112"/>
      <c r="C9" s="109" t="s">
        <v>43</v>
      </c>
      <c r="D9" s="110" t="s">
        <v>13</v>
      </c>
      <c r="E9" s="106">
        <v>0</v>
      </c>
      <c r="F9" s="111">
        <v>0</v>
      </c>
      <c r="G9" s="106">
        <v>0</v>
      </c>
      <c r="H9" s="106">
        <v>0</v>
      </c>
    </row>
    <row r="10" spans="1:11" ht="39">
      <c r="A10" s="107"/>
      <c r="B10" s="112"/>
      <c r="C10" s="109" t="s">
        <v>44</v>
      </c>
      <c r="D10" s="110" t="s">
        <v>13</v>
      </c>
      <c r="E10" s="106">
        <v>0</v>
      </c>
      <c r="F10" s="111">
        <v>0</v>
      </c>
      <c r="G10" s="106">
        <v>496082</v>
      </c>
      <c r="H10" s="106">
        <v>7686</v>
      </c>
      <c r="K10" s="113"/>
    </row>
    <row r="11" spans="1:11" ht="39">
      <c r="A11" s="107"/>
      <c r="B11" s="112"/>
      <c r="C11" s="109" t="s">
        <v>45</v>
      </c>
      <c r="D11" s="110" t="s">
        <v>13</v>
      </c>
      <c r="E11" s="106">
        <v>108664</v>
      </c>
      <c r="F11" s="111">
        <v>0</v>
      </c>
      <c r="G11" s="106">
        <v>208205</v>
      </c>
      <c r="H11" s="106">
        <v>18334</v>
      </c>
      <c r="K11" s="113"/>
    </row>
    <row r="12" spans="1:11" ht="39">
      <c r="A12" s="107"/>
      <c r="B12" s="112"/>
      <c r="C12" s="109" t="s">
        <v>46</v>
      </c>
      <c r="D12" s="110" t="s">
        <v>13</v>
      </c>
      <c r="E12" s="106">
        <v>1663049</v>
      </c>
      <c r="F12" s="111">
        <v>0</v>
      </c>
      <c r="G12" s="106">
        <v>750593</v>
      </c>
      <c r="H12" s="106">
        <v>8669</v>
      </c>
    </row>
    <row r="13" spans="1:11" ht="39">
      <c r="A13" s="107"/>
      <c r="B13" s="112"/>
      <c r="C13" s="109" t="s">
        <v>16</v>
      </c>
      <c r="D13" s="110" t="s">
        <v>13</v>
      </c>
      <c r="E13" s="106">
        <v>3105220</v>
      </c>
      <c r="F13" s="111">
        <v>0</v>
      </c>
      <c r="G13" s="106">
        <v>3735480</v>
      </c>
      <c r="H13" s="106">
        <v>206652</v>
      </c>
    </row>
    <row r="14" spans="1:11" ht="16.5" customHeight="1">
      <c r="A14" s="107"/>
      <c r="B14" s="925" t="s">
        <v>17</v>
      </c>
      <c r="C14" s="925"/>
      <c r="D14" s="925"/>
      <c r="E14" s="925"/>
      <c r="F14" s="925"/>
      <c r="G14" s="925"/>
      <c r="H14" s="925"/>
    </row>
    <row r="15" spans="1:11" ht="16.5" customHeight="1">
      <c r="A15" s="107"/>
      <c r="B15" s="922" t="s">
        <v>18</v>
      </c>
      <c r="C15" s="922"/>
      <c r="D15" s="110" t="s">
        <v>13</v>
      </c>
      <c r="E15" s="106">
        <v>55988</v>
      </c>
      <c r="F15" s="114">
        <v>0</v>
      </c>
      <c r="G15" s="106">
        <v>76721</v>
      </c>
      <c r="H15" s="106">
        <v>2061</v>
      </c>
    </row>
    <row r="16" spans="1:11" ht="16.5" customHeight="1">
      <c r="A16" s="107"/>
      <c r="B16" s="922" t="s">
        <v>19</v>
      </c>
      <c r="C16" s="922"/>
      <c r="D16" s="110" t="s">
        <v>13</v>
      </c>
      <c r="E16" s="106">
        <v>82653</v>
      </c>
      <c r="F16" s="114">
        <v>0</v>
      </c>
      <c r="G16" s="106">
        <v>234992</v>
      </c>
      <c r="H16" s="106">
        <v>3791</v>
      </c>
    </row>
    <row r="17" spans="1:8" ht="16.5" customHeight="1">
      <c r="A17" s="107"/>
      <c r="B17" s="922" t="s">
        <v>20</v>
      </c>
      <c r="C17" s="922"/>
      <c r="D17" s="110" t="s">
        <v>13</v>
      </c>
      <c r="E17" s="106">
        <v>49037</v>
      </c>
      <c r="F17" s="114">
        <v>0</v>
      </c>
      <c r="G17" s="106">
        <v>143035</v>
      </c>
      <c r="H17" s="106">
        <v>2425</v>
      </c>
    </row>
    <row r="18" spans="1:8" ht="16.5" customHeight="1">
      <c r="A18" s="107"/>
      <c r="B18" s="925" t="s">
        <v>47</v>
      </c>
      <c r="C18" s="925"/>
      <c r="D18" s="110"/>
      <c r="E18" s="114"/>
      <c r="F18" s="114"/>
      <c r="G18" s="114"/>
      <c r="H18" s="114"/>
    </row>
    <row r="19" spans="1:8" ht="16.5" customHeight="1">
      <c r="A19" s="107"/>
      <c r="B19" s="922" t="s">
        <v>48</v>
      </c>
      <c r="C19" s="922"/>
      <c r="D19" s="110" t="s">
        <v>13</v>
      </c>
      <c r="E19" s="114">
        <v>0</v>
      </c>
      <c r="F19" s="114">
        <v>0</v>
      </c>
      <c r="G19" s="114">
        <v>0</v>
      </c>
      <c r="H19" s="114">
        <v>0</v>
      </c>
    </row>
    <row r="20" spans="1:8" ht="16.5" customHeight="1">
      <c r="A20" s="115"/>
      <c r="B20" s="923" t="s">
        <v>49</v>
      </c>
      <c r="C20" s="923"/>
      <c r="D20" s="116" t="s">
        <v>13</v>
      </c>
      <c r="E20" s="117">
        <v>0</v>
      </c>
      <c r="F20" s="114">
        <v>0</v>
      </c>
      <c r="G20" s="117">
        <v>0</v>
      </c>
      <c r="H20" s="117">
        <v>0</v>
      </c>
    </row>
    <row r="21" spans="1:8" ht="15.75">
      <c r="A21" s="118" t="s">
        <v>50</v>
      </c>
      <c r="B21" s="119"/>
      <c r="C21" s="120"/>
      <c r="D21" s="121"/>
      <c r="E21" s="122">
        <v>5915715</v>
      </c>
      <c r="F21" s="123"/>
      <c r="G21" s="122">
        <v>5645108</v>
      </c>
      <c r="H21" s="122">
        <v>249618</v>
      </c>
    </row>
    <row r="22" spans="1:8" ht="15.75">
      <c r="A22" s="124"/>
      <c r="B22" s="125"/>
      <c r="C22" s="126"/>
      <c r="D22" s="127"/>
      <c r="E22" s="128"/>
      <c r="F22" s="129"/>
      <c r="G22" s="128"/>
      <c r="H22" s="130">
        <v>11810441</v>
      </c>
    </row>
    <row r="24" spans="1:8" s="132" customFormat="1" ht="15.75">
      <c r="A24" s="131" t="s">
        <v>22</v>
      </c>
    </row>
    <row r="25" spans="1:8" s="132" customFormat="1" ht="15.75">
      <c r="A25" s="131" t="s">
        <v>51</v>
      </c>
    </row>
    <row r="26" spans="1:8" ht="16.5" customHeight="1">
      <c r="A26" s="924" t="s">
        <v>3</v>
      </c>
      <c r="B26" s="924" t="s">
        <v>4</v>
      </c>
      <c r="C26" s="924"/>
      <c r="D26" s="924" t="s">
        <v>5</v>
      </c>
      <c r="E26" s="924" t="s">
        <v>6</v>
      </c>
      <c r="F26" s="924"/>
      <c r="G26" s="924"/>
      <c r="H26" s="924"/>
    </row>
    <row r="27" spans="1:8" ht="15.75">
      <c r="A27" s="924"/>
      <c r="B27" s="924"/>
      <c r="C27" s="924"/>
      <c r="D27" s="924"/>
      <c r="E27" s="104" t="s">
        <v>7</v>
      </c>
      <c r="F27" s="104" t="s">
        <v>8</v>
      </c>
      <c r="G27" s="104" t="s">
        <v>9</v>
      </c>
      <c r="H27" s="104" t="s">
        <v>10</v>
      </c>
    </row>
    <row r="28" spans="1:8" ht="16.5" customHeight="1">
      <c r="A28" s="105" t="s">
        <v>23</v>
      </c>
      <c r="B28" s="924" t="s">
        <v>24</v>
      </c>
      <c r="C28" s="924"/>
      <c r="D28" s="104" t="s">
        <v>25</v>
      </c>
      <c r="E28" s="104" t="s">
        <v>26</v>
      </c>
      <c r="F28" s="104" t="s">
        <v>27</v>
      </c>
      <c r="G28" s="104" t="s">
        <v>28</v>
      </c>
      <c r="H28" s="104" t="s">
        <v>29</v>
      </c>
    </row>
    <row r="29" spans="1:8" ht="26.25">
      <c r="A29" s="107"/>
      <c r="B29" s="108" t="s">
        <v>30</v>
      </c>
      <c r="C29" s="109" t="s">
        <v>12</v>
      </c>
      <c r="D29" s="110" t="s">
        <v>13</v>
      </c>
      <c r="E29" s="106">
        <v>851104</v>
      </c>
      <c r="F29" s="106">
        <v>0</v>
      </c>
      <c r="G29" s="106">
        <v>0</v>
      </c>
      <c r="H29" s="106">
        <v>0</v>
      </c>
    </row>
    <row r="30" spans="1:8" ht="39">
      <c r="A30" s="107"/>
      <c r="B30" s="112"/>
      <c r="C30" s="109" t="s">
        <v>43</v>
      </c>
      <c r="D30" s="110" t="s">
        <v>13</v>
      </c>
      <c r="E30" s="106">
        <v>0</v>
      </c>
      <c r="F30" s="106">
        <v>0</v>
      </c>
      <c r="G30" s="106">
        <v>0</v>
      </c>
      <c r="H30" s="106">
        <v>0</v>
      </c>
    </row>
    <row r="31" spans="1:8" ht="39">
      <c r="A31" s="107"/>
      <c r="B31" s="112"/>
      <c r="C31" s="109" t="s">
        <v>44</v>
      </c>
      <c r="D31" s="110" t="s">
        <v>13</v>
      </c>
      <c r="E31" s="106">
        <v>0</v>
      </c>
      <c r="F31" s="106">
        <v>0</v>
      </c>
      <c r="G31" s="106">
        <v>347340</v>
      </c>
      <c r="H31" s="106">
        <v>0</v>
      </c>
    </row>
    <row r="32" spans="1:8" ht="39">
      <c r="A32" s="107"/>
      <c r="B32" s="112"/>
      <c r="C32" s="109" t="s">
        <v>45</v>
      </c>
      <c r="D32" s="110" t="s">
        <v>13</v>
      </c>
      <c r="E32" s="106">
        <v>108664</v>
      </c>
      <c r="F32" s="106">
        <v>0</v>
      </c>
      <c r="G32" s="106">
        <v>106205</v>
      </c>
      <c r="H32" s="106">
        <v>18334</v>
      </c>
    </row>
    <row r="33" spans="1:8" ht="39">
      <c r="A33" s="107"/>
      <c r="B33" s="112"/>
      <c r="C33" s="109" t="s">
        <v>46</v>
      </c>
      <c r="D33" s="110" t="s">
        <v>13</v>
      </c>
      <c r="E33" s="106">
        <v>1663049</v>
      </c>
      <c r="F33" s="106">
        <v>0</v>
      </c>
      <c r="G33" s="106">
        <v>512886</v>
      </c>
      <c r="H33" s="106">
        <v>1384</v>
      </c>
    </row>
    <row r="34" spans="1:8" ht="39">
      <c r="A34" s="107"/>
      <c r="B34" s="112"/>
      <c r="C34" s="109" t="s">
        <v>16</v>
      </c>
      <c r="D34" s="110" t="s">
        <v>13</v>
      </c>
      <c r="E34" s="106">
        <v>2895709</v>
      </c>
      <c r="F34" s="106">
        <v>0</v>
      </c>
      <c r="G34" s="106">
        <v>2593863</v>
      </c>
      <c r="H34" s="106">
        <v>86210</v>
      </c>
    </row>
    <row r="35" spans="1:8" ht="16.5" customHeight="1">
      <c r="A35" s="107"/>
      <c r="B35" s="925" t="s">
        <v>17</v>
      </c>
      <c r="C35" s="925"/>
      <c r="D35" s="925"/>
      <c r="E35" s="925"/>
      <c r="F35" s="925"/>
      <c r="G35" s="925"/>
      <c r="H35" s="925"/>
    </row>
    <row r="36" spans="1:8" ht="16.5" customHeight="1">
      <c r="A36" s="107"/>
      <c r="B36" s="922" t="s">
        <v>18</v>
      </c>
      <c r="C36" s="922"/>
      <c r="D36" s="110" t="s">
        <v>13</v>
      </c>
      <c r="E36" s="106">
        <v>55988</v>
      </c>
      <c r="F36" s="106">
        <v>0</v>
      </c>
      <c r="G36" s="106">
        <v>76721</v>
      </c>
      <c r="H36" s="106">
        <v>2061</v>
      </c>
    </row>
    <row r="37" spans="1:8" ht="16.5" customHeight="1">
      <c r="A37" s="107"/>
      <c r="B37" s="922" t="s">
        <v>19</v>
      </c>
      <c r="C37" s="922"/>
      <c r="D37" s="110" t="s">
        <v>13</v>
      </c>
      <c r="E37" s="106">
        <v>82653</v>
      </c>
      <c r="F37" s="106">
        <v>0</v>
      </c>
      <c r="G37" s="106">
        <v>234992</v>
      </c>
      <c r="H37" s="106">
        <v>3791</v>
      </c>
    </row>
    <row r="38" spans="1:8" ht="16.5" customHeight="1">
      <c r="A38" s="107"/>
      <c r="B38" s="922" t="s">
        <v>20</v>
      </c>
      <c r="C38" s="922"/>
      <c r="D38" s="110" t="s">
        <v>13</v>
      </c>
      <c r="E38" s="106">
        <v>49037</v>
      </c>
      <c r="F38" s="106">
        <v>0</v>
      </c>
      <c r="G38" s="106">
        <v>143035</v>
      </c>
      <c r="H38" s="106">
        <v>2425</v>
      </c>
    </row>
    <row r="39" spans="1:8" ht="15.75">
      <c r="A39" s="133"/>
      <c r="B39" s="923"/>
      <c r="C39" s="923"/>
      <c r="D39" s="116"/>
      <c r="E39" s="106"/>
      <c r="F39" s="106"/>
      <c r="G39" s="106"/>
      <c r="H39" s="106"/>
    </row>
    <row r="40" spans="1:8" ht="15.75">
      <c r="A40" s="118" t="s">
        <v>21</v>
      </c>
      <c r="B40" s="134"/>
      <c r="C40" s="134"/>
      <c r="D40" s="135"/>
      <c r="E40" s="136">
        <v>5706204</v>
      </c>
      <c r="F40" s="137">
        <v>0</v>
      </c>
      <c r="G40" s="136">
        <v>4015042</v>
      </c>
      <c r="H40" s="136">
        <v>114205</v>
      </c>
    </row>
    <row r="41" spans="1:8">
      <c r="A41" s="138"/>
      <c r="B41" s="139"/>
      <c r="C41" s="139"/>
      <c r="D41" s="140"/>
      <c r="H41" s="141">
        <v>9835451</v>
      </c>
    </row>
    <row r="42" spans="1:8">
      <c r="A42" s="142"/>
      <c r="E42" s="134"/>
      <c r="F42" s="134"/>
      <c r="G42" s="134"/>
      <c r="H42" s="143"/>
    </row>
    <row r="43" spans="1:8">
      <c r="A43" s="144"/>
      <c r="B43" s="139"/>
      <c r="C43" s="139"/>
      <c r="D43" s="139"/>
      <c r="E43" s="139"/>
      <c r="F43" s="139"/>
      <c r="G43" s="139"/>
      <c r="H43" s="145"/>
    </row>
    <row r="45" spans="1:8" ht="18.75" customHeight="1">
      <c r="A45" s="146" t="s">
        <v>52</v>
      </c>
    </row>
    <row r="46" spans="1:8" ht="39">
      <c r="A46" s="147"/>
      <c r="B46" s="148"/>
      <c r="C46" s="149" t="s">
        <v>46</v>
      </c>
      <c r="D46" s="150" t="s">
        <v>13</v>
      </c>
      <c r="E46" s="151"/>
      <c r="F46" s="152"/>
      <c r="G46" s="151"/>
      <c r="H46" s="151">
        <v>4307</v>
      </c>
    </row>
    <row r="47" spans="1:8" ht="39">
      <c r="A47" s="107"/>
      <c r="B47" s="112"/>
      <c r="C47" s="109" t="s">
        <v>16</v>
      </c>
      <c r="D47" s="110" t="s">
        <v>13</v>
      </c>
      <c r="E47" s="106">
        <v>209511</v>
      </c>
      <c r="F47" s="111"/>
      <c r="G47" s="106">
        <v>60962</v>
      </c>
      <c r="H47" s="106">
        <v>84000</v>
      </c>
    </row>
    <row r="49" spans="1:8" s="146" customFormat="1">
      <c r="A49" s="146" t="s">
        <v>53</v>
      </c>
    </row>
    <row r="50" spans="1:8" ht="39">
      <c r="A50" s="147"/>
      <c r="B50" s="148"/>
      <c r="C50" s="149" t="s">
        <v>44</v>
      </c>
      <c r="D50" s="150" t="s">
        <v>13</v>
      </c>
      <c r="E50" s="151"/>
      <c r="F50" s="152"/>
      <c r="G50" s="151">
        <v>73447</v>
      </c>
      <c r="H50" s="151">
        <v>7686</v>
      </c>
    </row>
    <row r="51" spans="1:8" ht="39">
      <c r="A51" s="107"/>
      <c r="B51" s="112"/>
      <c r="C51" s="109" t="s">
        <v>46</v>
      </c>
      <c r="D51" s="110" t="s">
        <v>13</v>
      </c>
      <c r="E51" s="106"/>
      <c r="F51" s="111"/>
      <c r="G51" s="106"/>
      <c r="H51" s="106">
        <v>2978</v>
      </c>
    </row>
    <row r="52" spans="1:8" ht="39">
      <c r="A52" s="107"/>
      <c r="B52" s="112"/>
      <c r="C52" s="109" t="s">
        <v>16</v>
      </c>
      <c r="D52" s="110" t="s">
        <v>13</v>
      </c>
      <c r="E52" s="106"/>
      <c r="F52" s="111"/>
      <c r="G52" s="106">
        <v>598014</v>
      </c>
      <c r="H52" s="106">
        <v>6265</v>
      </c>
    </row>
    <row r="54" spans="1:8" s="146" customFormat="1">
      <c r="A54" s="146" t="s">
        <v>54</v>
      </c>
    </row>
    <row r="55" spans="1:8" ht="39">
      <c r="A55" s="147"/>
      <c r="B55" s="148"/>
      <c r="C55" s="149" t="s">
        <v>46</v>
      </c>
      <c r="D55" s="150" t="s">
        <v>13</v>
      </c>
      <c r="E55" s="151"/>
      <c r="F55" s="152"/>
      <c r="G55" s="151">
        <v>162684</v>
      </c>
      <c r="H55" s="151"/>
    </row>
    <row r="56" spans="1:8" ht="39">
      <c r="A56" s="107"/>
      <c r="B56" s="112"/>
      <c r="C56" s="109" t="s">
        <v>16</v>
      </c>
      <c r="D56" s="110" t="s">
        <v>13</v>
      </c>
      <c r="E56" s="106"/>
      <c r="F56" s="111"/>
      <c r="G56" s="106">
        <v>398377</v>
      </c>
      <c r="H56" s="106">
        <v>26777</v>
      </c>
    </row>
    <row r="58" spans="1:8" s="146" customFormat="1">
      <c r="A58" s="146" t="s">
        <v>55</v>
      </c>
    </row>
    <row r="60" spans="1:8" ht="39">
      <c r="A60" s="147"/>
      <c r="B60" s="148"/>
      <c r="C60" s="149" t="s">
        <v>46</v>
      </c>
      <c r="D60" s="150" t="s">
        <v>13</v>
      </c>
      <c r="E60" s="151"/>
      <c r="F60" s="152"/>
      <c r="G60" s="151">
        <v>75023</v>
      </c>
      <c r="H60" s="151"/>
    </row>
    <row r="61" spans="1:8" ht="39">
      <c r="A61" s="147"/>
      <c r="B61" s="148"/>
      <c r="C61" s="149" t="s">
        <v>16</v>
      </c>
      <c r="D61" s="150" t="s">
        <v>13</v>
      </c>
      <c r="E61" s="151"/>
      <c r="F61" s="152"/>
      <c r="G61" s="151">
        <v>82054</v>
      </c>
      <c r="H61" s="151"/>
    </row>
    <row r="62" spans="1:8" s="146" customFormat="1">
      <c r="A62" s="146" t="s">
        <v>56</v>
      </c>
    </row>
    <row r="64" spans="1:8" ht="39">
      <c r="A64" s="147"/>
      <c r="B64" s="148"/>
      <c r="C64" s="149" t="s">
        <v>16</v>
      </c>
      <c r="D64" s="150" t="s">
        <v>13</v>
      </c>
      <c r="E64" s="151"/>
      <c r="F64" s="152"/>
      <c r="G64" s="151">
        <v>2210</v>
      </c>
      <c r="H64" s="151"/>
    </row>
    <row r="66" spans="1:8" s="146" customFormat="1">
      <c r="A66" s="146" t="s">
        <v>57</v>
      </c>
    </row>
    <row r="68" spans="1:8" ht="39">
      <c r="A68" s="147"/>
      <c r="B68" s="148"/>
      <c r="C68" s="149" t="s">
        <v>44</v>
      </c>
      <c r="D68" s="150" t="s">
        <v>13</v>
      </c>
      <c r="E68" s="151">
        <v>0</v>
      </c>
      <c r="F68" s="152">
        <v>0</v>
      </c>
      <c r="G68" s="151">
        <v>75295</v>
      </c>
      <c r="H68" s="151"/>
    </row>
    <row r="69" spans="1:8" ht="39">
      <c r="A69" s="107"/>
      <c r="B69" s="112"/>
      <c r="C69" s="109" t="s">
        <v>45</v>
      </c>
      <c r="D69" s="110" t="s">
        <v>13</v>
      </c>
      <c r="E69" s="151">
        <v>0</v>
      </c>
      <c r="F69" s="111">
        <v>0</v>
      </c>
      <c r="G69" s="106">
        <v>102000</v>
      </c>
      <c r="H69" s="106"/>
    </row>
    <row r="72" spans="1:8">
      <c r="A72" s="146" t="s">
        <v>64</v>
      </c>
      <c r="B72" s="146"/>
      <c r="C72" s="146"/>
      <c r="D72" s="146"/>
      <c r="E72" s="146"/>
      <c r="F72" s="146"/>
      <c r="G72" s="146"/>
      <c r="H72" s="146"/>
    </row>
    <row r="74" spans="1:8" ht="39">
      <c r="A74" s="147"/>
      <c r="B74" s="148"/>
      <c r="C74" s="149" t="s">
        <v>16</v>
      </c>
      <c r="D74" s="150" t="s">
        <v>13</v>
      </c>
      <c r="E74" s="151">
        <v>0</v>
      </c>
      <c r="F74" s="152">
        <v>0</v>
      </c>
      <c r="G74" s="151">
        <v>0</v>
      </c>
      <c r="H74" s="151">
        <v>3400</v>
      </c>
    </row>
  </sheetData>
  <sheetProtection password="C693" sheet="1" selectLockedCells="1" selectUnlockedCells="1"/>
  <mergeCells count="22">
    <mergeCell ref="B7:C7"/>
    <mergeCell ref="B14:H14"/>
    <mergeCell ref="B15:C15"/>
    <mergeCell ref="B16:C16"/>
    <mergeCell ref="A5:A6"/>
    <mergeCell ref="B5:C6"/>
    <mergeCell ref="D5:D6"/>
    <mergeCell ref="E5:H5"/>
    <mergeCell ref="B17:C17"/>
    <mergeCell ref="B18:C18"/>
    <mergeCell ref="D26:D27"/>
    <mergeCell ref="E26:H26"/>
    <mergeCell ref="B19:C19"/>
    <mergeCell ref="B20:C20"/>
    <mergeCell ref="B38:C38"/>
    <mergeCell ref="B39:C39"/>
    <mergeCell ref="A26:A27"/>
    <mergeCell ref="B26:C27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/>
  <dimension ref="A1:IV126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2"/>
      <c r="D2" s="2"/>
      <c r="E2" s="314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203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9145019</v>
      </c>
      <c r="F8" s="692">
        <v>549986</v>
      </c>
      <c r="G8" s="691">
        <v>18497487</v>
      </c>
      <c r="H8" s="691">
        <v>1025497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29217989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5148227</v>
      </c>
      <c r="F16" s="770">
        <v>0</v>
      </c>
      <c r="G16" s="770">
        <v>11010112</v>
      </c>
      <c r="H16" s="770">
        <v>414615</v>
      </c>
    </row>
    <row r="17" spans="1:240" s="693" customFormat="1" ht="13.5" thickBot="1">
      <c r="A17" s="754"/>
      <c r="B17" s="755"/>
      <c r="C17" s="755"/>
      <c r="D17" s="755"/>
      <c r="E17" s="755"/>
      <c r="F17" s="755"/>
      <c r="G17" s="755"/>
      <c r="H17" s="771">
        <v>16572954</v>
      </c>
    </row>
    <row r="18" spans="1:240" s="693" customFormat="1"/>
    <row r="19" spans="1:240" s="693" customFormat="1"/>
    <row r="20" spans="1:240" s="693" customFormat="1" ht="16.899999999999999" customHeight="1" thickBot="1">
      <c r="A20" s="735" t="s">
        <v>52</v>
      </c>
    </row>
    <row r="21" spans="1:240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409979</v>
      </c>
      <c r="F21" s="740"/>
      <c r="G21" s="739">
        <v>339973</v>
      </c>
      <c r="H21" s="739">
        <v>6007</v>
      </c>
    </row>
    <row r="22" spans="1:240" s="693" customFormat="1" ht="13.5" thickBot="1">
      <c r="A22" s="727"/>
      <c r="B22" s="728"/>
      <c r="C22" s="728"/>
      <c r="D22" s="728"/>
      <c r="E22" s="772"/>
      <c r="F22" s="772"/>
      <c r="G22" s="772"/>
      <c r="H22" s="794">
        <v>755959</v>
      </c>
    </row>
    <row r="23" spans="1:240" s="693" customFormat="1">
      <c r="E23" s="634"/>
      <c r="F23" s="634"/>
      <c r="G23" s="634"/>
      <c r="H23" s="634"/>
    </row>
    <row r="24" spans="1:240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</row>
    <row r="25" spans="1:240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1164792</v>
      </c>
      <c r="H25" s="739">
        <v>5912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</row>
    <row r="26" spans="1:240" s="693" customFormat="1" ht="13.5" thickBot="1">
      <c r="A26" s="773"/>
      <c r="B26" s="774"/>
      <c r="C26" s="774"/>
      <c r="D26" s="774"/>
      <c r="E26" s="775"/>
      <c r="F26" s="775"/>
      <c r="G26" s="775"/>
      <c r="H26" s="794">
        <v>1170704</v>
      </c>
    </row>
    <row r="27" spans="1:240" s="693" customFormat="1">
      <c r="E27" s="634"/>
      <c r="F27" s="634"/>
      <c r="G27" s="634"/>
      <c r="H27" s="634"/>
    </row>
    <row r="28" spans="1:240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</row>
    <row r="29" spans="1:240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608321</v>
      </c>
      <c r="H29" s="739">
        <v>218889</v>
      </c>
    </row>
    <row r="30" spans="1:240" s="693" customFormat="1" ht="16.5" thickBot="1">
      <c r="A30" s="776"/>
      <c r="B30" s="795"/>
      <c r="C30" s="777"/>
      <c r="D30" s="778"/>
      <c r="E30" s="779"/>
      <c r="F30" s="780"/>
      <c r="G30" s="779"/>
      <c r="H30" s="794">
        <v>827210</v>
      </c>
    </row>
    <row r="31" spans="1:240" s="693" customFormat="1" ht="15.75">
      <c r="B31" s="742"/>
      <c r="C31" s="743"/>
      <c r="D31" s="744"/>
      <c r="E31" s="640"/>
      <c r="F31" s="641"/>
      <c r="G31" s="640"/>
      <c r="H31" s="640"/>
    </row>
    <row r="32" spans="1:240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</row>
    <row r="33" spans="1:240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2547332</v>
      </c>
      <c r="F33" s="740">
        <v>321729</v>
      </c>
      <c r="G33" s="739">
        <v>684638</v>
      </c>
      <c r="H33" s="739">
        <v>56113</v>
      </c>
    </row>
    <row r="34" spans="1:240" s="693" customFormat="1" ht="13.5" thickBot="1">
      <c r="A34" s="773"/>
      <c r="B34" s="774"/>
      <c r="C34" s="774"/>
      <c r="D34" s="774"/>
      <c r="E34" s="775"/>
      <c r="F34" s="775"/>
      <c r="G34" s="775"/>
      <c r="H34" s="794">
        <v>3609812</v>
      </c>
    </row>
    <row r="35" spans="1:240" s="693" customFormat="1">
      <c r="E35" s="634"/>
      <c r="F35" s="634"/>
      <c r="G35" s="634"/>
      <c r="H35" s="634"/>
    </row>
    <row r="36" spans="1:240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</row>
    <row r="37" spans="1:240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1039481</v>
      </c>
      <c r="F37" s="746">
        <v>0</v>
      </c>
      <c r="G37" s="745">
        <v>1514818</v>
      </c>
      <c r="H37" s="745">
        <v>86142</v>
      </c>
    </row>
    <row r="38" spans="1:240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2640441</v>
      </c>
    </row>
    <row r="39" spans="1:240" s="693" customFormat="1">
      <c r="B39" s="735"/>
      <c r="C39" s="735"/>
      <c r="D39" s="735"/>
      <c r="E39" s="663"/>
      <c r="F39" s="663"/>
      <c r="G39" s="663"/>
      <c r="H39" s="663"/>
    </row>
    <row r="40" spans="1:240" s="693" customFormat="1" ht="13.5" thickBot="1">
      <c r="A40" s="735" t="s">
        <v>64</v>
      </c>
      <c r="E40" s="634"/>
      <c r="F40" s="634"/>
      <c r="G40" s="634"/>
      <c r="H40" s="634"/>
    </row>
    <row r="41" spans="1:240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51">
        <v>0</v>
      </c>
      <c r="F41" s="752">
        <v>0</v>
      </c>
      <c r="G41" s="751">
        <v>27560</v>
      </c>
      <c r="H41" s="753">
        <v>15300</v>
      </c>
    </row>
    <row r="42" spans="1:240" s="693" customFormat="1" ht="13.5" thickBot="1">
      <c r="A42" s="773"/>
      <c r="B42" s="774"/>
      <c r="C42" s="774"/>
      <c r="D42" s="774"/>
      <c r="E42" s="775"/>
      <c r="F42" s="775"/>
      <c r="G42" s="775"/>
      <c r="H42" s="794">
        <v>42860</v>
      </c>
    </row>
    <row r="43" spans="1:240" s="693" customFormat="1">
      <c r="B43" s="735"/>
      <c r="C43" s="735"/>
      <c r="D43" s="735"/>
      <c r="E43" s="635"/>
      <c r="F43" s="635"/>
      <c r="G43" s="635"/>
      <c r="H43" s="635"/>
    </row>
    <row r="44" spans="1:240" s="693" customFormat="1" ht="13.5" thickBot="1">
      <c r="A44" s="735" t="s">
        <v>196</v>
      </c>
      <c r="E44" s="634"/>
      <c r="F44" s="634"/>
      <c r="G44" s="634"/>
      <c r="H44" s="634"/>
    </row>
    <row r="45" spans="1:240" s="693" customFormat="1" ht="13.5" thickBot="1">
      <c r="A45" s="754"/>
      <c r="B45" s="755"/>
      <c r="C45" s="749"/>
      <c r="D45" s="750" t="s">
        <v>13</v>
      </c>
      <c r="E45" s="751">
        <v>0</v>
      </c>
      <c r="F45" s="752">
        <v>0</v>
      </c>
      <c r="G45" s="756">
        <v>359581</v>
      </c>
      <c r="H45" s="752">
        <v>0</v>
      </c>
    </row>
    <row r="46" spans="1:240" s="693" customFormat="1" ht="13.5" thickBot="1">
      <c r="A46" s="773"/>
      <c r="B46" s="774"/>
      <c r="C46" s="774"/>
      <c r="D46" s="774"/>
      <c r="E46" s="775"/>
      <c r="F46" s="775"/>
      <c r="G46" s="775"/>
      <c r="H46" s="794">
        <v>359581</v>
      </c>
    </row>
    <row r="47" spans="1:240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</row>
    <row r="48" spans="1:240" s="693" customFormat="1" ht="13.5" thickBot="1">
      <c r="A48" s="735" t="s">
        <v>171</v>
      </c>
      <c r="E48" s="634"/>
      <c r="F48" s="634"/>
      <c r="G48" s="634"/>
      <c r="H48" s="634"/>
    </row>
    <row r="49" spans="1:240" s="693" customFormat="1" ht="16.5" thickBot="1">
      <c r="A49" s="747"/>
      <c r="B49" s="748"/>
      <c r="C49" s="749"/>
      <c r="D49" s="750" t="s">
        <v>13</v>
      </c>
      <c r="E49" s="751">
        <v>0</v>
      </c>
      <c r="F49" s="752">
        <v>0</v>
      </c>
      <c r="G49" s="751">
        <v>39004</v>
      </c>
      <c r="H49" s="753">
        <v>18025</v>
      </c>
    </row>
    <row r="50" spans="1:240" s="693" customFormat="1" ht="13.5" thickBot="1">
      <c r="A50" s="773"/>
      <c r="B50" s="774"/>
      <c r="C50" s="774"/>
      <c r="D50" s="774"/>
      <c r="E50" s="775"/>
      <c r="F50" s="775"/>
      <c r="G50" s="775"/>
      <c r="H50" s="794">
        <v>57029</v>
      </c>
    </row>
    <row r="51" spans="1:240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</row>
    <row r="52" spans="1:240" s="693" customFormat="1" ht="13.5" thickBot="1">
      <c r="A52" s="735" t="s">
        <v>172</v>
      </c>
      <c r="E52" s="634"/>
      <c r="F52" s="634"/>
      <c r="G52" s="634"/>
      <c r="H52" s="634"/>
    </row>
    <row r="53" spans="1:240" s="693" customFormat="1" ht="16.5" thickBot="1">
      <c r="A53" s="747"/>
      <c r="B53" s="748"/>
      <c r="C53" s="749"/>
      <c r="D53" s="750" t="s">
        <v>13</v>
      </c>
      <c r="E53" s="751">
        <v>0</v>
      </c>
      <c r="F53" s="752">
        <v>0</v>
      </c>
      <c r="G53" s="751">
        <v>65329</v>
      </c>
      <c r="H53" s="753">
        <v>266</v>
      </c>
    </row>
    <row r="54" spans="1:240" s="684" customFormat="1" ht="13.5" thickBot="1">
      <c r="A54" s="783"/>
      <c r="B54" s="784"/>
      <c r="C54" s="784"/>
      <c r="D54" s="784"/>
      <c r="E54" s="785"/>
      <c r="F54" s="785"/>
      <c r="G54" s="785"/>
      <c r="H54" s="794">
        <v>65595</v>
      </c>
    </row>
    <row r="55" spans="1:240" s="684" customFormat="1">
      <c r="B55" s="735"/>
      <c r="C55" s="735"/>
      <c r="D55" s="735"/>
      <c r="E55" s="635"/>
      <c r="F55" s="635"/>
      <c r="G55" s="635"/>
      <c r="H55" s="635"/>
    </row>
    <row r="56" spans="1:240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0" s="684" customFormat="1" ht="33" customHeight="1" thickBot="1">
      <c r="A57" s="783"/>
      <c r="B57" s="748"/>
      <c r="C57" s="749"/>
      <c r="D57" s="750" t="s">
        <v>13</v>
      </c>
      <c r="E57" s="751">
        <v>0</v>
      </c>
      <c r="F57" s="752">
        <v>0</v>
      </c>
      <c r="G57" s="751">
        <v>53386</v>
      </c>
      <c r="H57" s="786">
        <v>0</v>
      </c>
    </row>
    <row r="58" spans="1:240" s="684" customFormat="1" ht="13.5" thickBot="1">
      <c r="A58" s="787"/>
      <c r="B58" s="788"/>
      <c r="C58" s="788"/>
      <c r="D58" s="788"/>
      <c r="E58" s="789"/>
      <c r="F58" s="789"/>
      <c r="G58" s="789"/>
      <c r="H58" s="794">
        <v>53386</v>
      </c>
    </row>
    <row r="59" spans="1:240" s="684" customFormat="1">
      <c r="B59" s="735"/>
      <c r="C59" s="735"/>
      <c r="D59" s="735"/>
      <c r="E59" s="635"/>
      <c r="F59" s="635"/>
      <c r="G59" s="635"/>
      <c r="H59" s="635"/>
    </row>
    <row r="60" spans="1:240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0" s="684" customFormat="1" ht="27" customHeight="1" thickBot="1">
      <c r="A61" s="783"/>
      <c r="B61" s="748"/>
      <c r="C61" s="749"/>
      <c r="D61" s="750" t="s">
        <v>13</v>
      </c>
      <c r="E61" s="751">
        <v>0</v>
      </c>
      <c r="F61" s="752">
        <v>0</v>
      </c>
      <c r="G61" s="751">
        <v>698412</v>
      </c>
      <c r="H61" s="786">
        <v>0</v>
      </c>
    </row>
    <row r="62" spans="1:240" s="684" customFormat="1" ht="13.5" thickBot="1">
      <c r="A62" s="783"/>
      <c r="B62" s="784"/>
      <c r="C62" s="784"/>
      <c r="D62" s="784"/>
      <c r="E62" s="785"/>
      <c r="F62" s="785"/>
      <c r="G62" s="785"/>
      <c r="H62" s="794">
        <v>698412</v>
      </c>
    </row>
    <row r="63" spans="1:240" s="684" customFormat="1">
      <c r="B63" s="735"/>
      <c r="C63" s="735"/>
      <c r="D63" s="735"/>
      <c r="E63" s="635"/>
      <c r="F63" s="635"/>
      <c r="G63" s="635"/>
      <c r="H63" s="635"/>
    </row>
    <row r="64" spans="1:240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0" s="684" customFormat="1" ht="27" customHeight="1" thickBot="1">
      <c r="A65" s="747"/>
      <c r="B65" s="748"/>
      <c r="C65" s="749"/>
      <c r="D65" s="750" t="s">
        <v>13</v>
      </c>
      <c r="E65" s="751">
        <v>0</v>
      </c>
      <c r="F65" s="752">
        <v>0</v>
      </c>
      <c r="G65" s="751">
        <v>672292</v>
      </c>
      <c r="H65" s="752">
        <v>11100</v>
      </c>
    </row>
    <row r="66" spans="1:240" s="684" customFormat="1" ht="13.5" thickBot="1">
      <c r="A66" s="783"/>
      <c r="B66" s="784"/>
      <c r="C66" s="784"/>
      <c r="D66" s="784"/>
      <c r="E66" s="785"/>
      <c r="F66" s="785"/>
      <c r="G66" s="785"/>
      <c r="H66" s="794">
        <v>683392</v>
      </c>
    </row>
    <row r="67" spans="1:240" s="684" customFormat="1">
      <c r="B67" s="735"/>
      <c r="C67" s="735"/>
      <c r="D67" s="735"/>
      <c r="E67" s="635"/>
      <c r="F67" s="635"/>
      <c r="G67" s="635"/>
      <c r="H67" s="635"/>
    </row>
    <row r="68" spans="1:240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0" s="684" customFormat="1" ht="16.5" thickBot="1">
      <c r="A69" s="747"/>
      <c r="B69" s="748"/>
      <c r="C69" s="749"/>
      <c r="D69" s="750" t="s">
        <v>13</v>
      </c>
      <c r="E69" s="751">
        <v>0</v>
      </c>
      <c r="F69" s="752">
        <v>0</v>
      </c>
      <c r="G69" s="751">
        <v>340982</v>
      </c>
      <c r="H69" s="752">
        <v>0</v>
      </c>
    </row>
    <row r="70" spans="1:240" s="684" customFormat="1" ht="13.5" thickBot="1">
      <c r="A70" s="783"/>
      <c r="B70" s="784"/>
      <c r="C70" s="784"/>
      <c r="D70" s="784"/>
      <c r="E70" s="784"/>
      <c r="F70" s="784"/>
      <c r="G70" s="784"/>
      <c r="H70" s="794">
        <v>340982</v>
      </c>
    </row>
    <row r="71" spans="1:240">
      <c r="B71" s="735"/>
      <c r="C71" s="735"/>
      <c r="D71" s="735"/>
      <c r="E71" s="635"/>
      <c r="F71" s="635"/>
      <c r="G71" s="635"/>
      <c r="H71" s="635"/>
    </row>
    <row r="72" spans="1:240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0" ht="16.5" thickBot="1">
      <c r="A73" s="747"/>
      <c r="B73" s="748"/>
      <c r="C73" s="749"/>
      <c r="D73" s="750" t="s">
        <v>13</v>
      </c>
      <c r="E73" s="751">
        <v>0</v>
      </c>
      <c r="F73" s="752">
        <v>0</v>
      </c>
      <c r="G73" s="751">
        <v>299475</v>
      </c>
      <c r="H73" s="752">
        <v>0</v>
      </c>
    </row>
    <row r="74" spans="1:240" ht="13.5" thickBot="1">
      <c r="A74" s="790"/>
      <c r="B74" s="785"/>
      <c r="C74" s="785"/>
      <c r="D74" s="785"/>
      <c r="E74" s="785"/>
      <c r="F74" s="785"/>
      <c r="G74" s="785"/>
      <c r="H74" s="794">
        <v>299475</v>
      </c>
    </row>
    <row r="75" spans="1:240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</row>
    <row r="76" spans="1:240" s="693" customFormat="1" ht="13.5" thickBot="1">
      <c r="A76" s="735" t="s">
        <v>177</v>
      </c>
      <c r="E76" s="634"/>
      <c r="F76" s="634"/>
      <c r="G76" s="634"/>
      <c r="H76" s="634"/>
    </row>
    <row r="77" spans="1:240" s="693" customFormat="1" ht="16.5" thickBot="1">
      <c r="A77" s="747"/>
      <c r="B77" s="748"/>
      <c r="C77" s="749"/>
      <c r="D77" s="750" t="s">
        <v>13</v>
      </c>
      <c r="E77" s="751">
        <v>0</v>
      </c>
      <c r="F77" s="752">
        <v>0</v>
      </c>
      <c r="G77" s="751">
        <v>152309</v>
      </c>
      <c r="H77" s="753">
        <v>5130</v>
      </c>
    </row>
    <row r="78" spans="1:240" ht="13.5" thickBot="1">
      <c r="A78" s="790"/>
      <c r="B78" s="785"/>
      <c r="C78" s="785"/>
      <c r="D78" s="785"/>
      <c r="E78" s="785"/>
      <c r="F78" s="785"/>
      <c r="G78" s="785"/>
      <c r="H78" s="794">
        <v>157439</v>
      </c>
    </row>
    <row r="79" spans="1:240">
      <c r="B79" s="735"/>
      <c r="C79" s="735"/>
      <c r="D79" s="735"/>
      <c r="E79" s="635"/>
      <c r="F79" s="635"/>
      <c r="G79" s="635"/>
      <c r="H79" s="635"/>
    </row>
    <row r="80" spans="1:240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51">
        <v>0</v>
      </c>
      <c r="F81" s="752">
        <v>0</v>
      </c>
      <c r="G81" s="751">
        <v>178305</v>
      </c>
      <c r="H81" s="752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178305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51">
        <v>0</v>
      </c>
      <c r="F85" s="752">
        <v>0</v>
      </c>
      <c r="G85" s="751">
        <v>13420</v>
      </c>
      <c r="H85" s="752">
        <v>11859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25279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33240</v>
      </c>
      <c r="H89" s="752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33240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2">
        <v>0</v>
      </c>
      <c r="H93" s="752">
        <v>2560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2560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2">
        <v>22509</v>
      </c>
      <c r="H97" s="752">
        <v>4671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27180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2">
        <v>0</v>
      </c>
      <c r="H101" s="752">
        <v>8294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8294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2">
        <v>39351</v>
      </c>
      <c r="H105" s="752">
        <v>152702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192053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2">
        <v>120000</v>
      </c>
      <c r="H109" s="752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120000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228257</v>
      </c>
      <c r="G113" s="752">
        <v>0</v>
      </c>
      <c r="H113" s="752">
        <v>3960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232217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15653</v>
      </c>
      <c r="H117" s="752">
        <v>2806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18459</v>
      </c>
    </row>
    <row r="120" spans="1:8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51">
        <v>0</v>
      </c>
      <c r="F121" s="752">
        <v>0</v>
      </c>
      <c r="G121" s="752">
        <v>37015</v>
      </c>
      <c r="H121" s="752">
        <v>1146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38161</v>
      </c>
    </row>
    <row r="124" spans="1:8" ht="13.5" thickBot="1">
      <c r="A124" s="735" t="s">
        <v>210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51">
        <v>0</v>
      </c>
      <c r="F125" s="752">
        <v>0</v>
      </c>
      <c r="G125" s="752">
        <v>7010</v>
      </c>
      <c r="H125" s="752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7010</v>
      </c>
    </row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/>
  <dimension ref="A1:IV368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9159160</v>
      </c>
      <c r="F8" s="692">
        <v>562705</v>
      </c>
      <c r="G8" s="691">
        <v>18930630</v>
      </c>
      <c r="H8" s="691">
        <v>1018199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29670694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4835697</v>
      </c>
      <c r="F16" s="770">
        <v>0</v>
      </c>
      <c r="G16" s="770">
        <v>11371659</v>
      </c>
      <c r="H16" s="770">
        <v>469469</v>
      </c>
    </row>
    <row r="17" spans="1:243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16676825</v>
      </c>
    </row>
    <row r="18" spans="1:243" s="693" customFormat="1"/>
    <row r="19" spans="1:243" s="693" customFormat="1"/>
    <row r="20" spans="1:243" s="693" customFormat="1" ht="16.899999999999999" customHeight="1" thickBot="1">
      <c r="A20" s="735" t="s">
        <v>52</v>
      </c>
    </row>
    <row r="21" spans="1:243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396477</v>
      </c>
      <c r="F21" s="740"/>
      <c r="G21" s="739">
        <v>340836</v>
      </c>
      <c r="H21" s="739">
        <v>5544</v>
      </c>
    </row>
    <row r="22" spans="1:243" s="693" customFormat="1" ht="13.5" thickBot="1">
      <c r="A22" s="727"/>
      <c r="B22" s="728"/>
      <c r="C22" s="728"/>
      <c r="D22" s="728"/>
      <c r="E22" s="772"/>
      <c r="F22" s="772"/>
      <c r="G22" s="772"/>
      <c r="H22" s="794">
        <v>742857</v>
      </c>
    </row>
    <row r="23" spans="1:243" s="693" customFormat="1">
      <c r="E23" s="634"/>
      <c r="F23" s="634"/>
      <c r="G23" s="634"/>
      <c r="H23" s="634"/>
    </row>
    <row r="24" spans="1:243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</row>
    <row r="25" spans="1:243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1213079</v>
      </c>
      <c r="H25" s="739">
        <v>5643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</row>
    <row r="26" spans="1:243" s="693" customFormat="1" ht="13.5" thickBot="1">
      <c r="A26" s="773"/>
      <c r="B26" s="774"/>
      <c r="C26" s="774"/>
      <c r="D26" s="774"/>
      <c r="E26" s="775"/>
      <c r="F26" s="775"/>
      <c r="G26" s="775"/>
      <c r="H26" s="794">
        <v>1218722</v>
      </c>
    </row>
    <row r="27" spans="1:243" s="693" customFormat="1">
      <c r="E27" s="634"/>
      <c r="F27" s="634"/>
      <c r="G27" s="634"/>
      <c r="H27" s="634"/>
    </row>
    <row r="28" spans="1:243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</row>
    <row r="29" spans="1:243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612489</v>
      </c>
      <c r="H29" s="739">
        <v>195745</v>
      </c>
    </row>
    <row r="30" spans="1:243" s="693" customFormat="1" ht="16.5" thickBot="1">
      <c r="A30" s="776"/>
      <c r="B30" s="795"/>
      <c r="C30" s="777"/>
      <c r="D30" s="778"/>
      <c r="E30" s="779"/>
      <c r="F30" s="780"/>
      <c r="G30" s="779"/>
      <c r="H30" s="794">
        <v>808234</v>
      </c>
    </row>
    <row r="31" spans="1:243" s="693" customFormat="1" ht="15.75">
      <c r="B31" s="742"/>
      <c r="C31" s="743"/>
      <c r="D31" s="744"/>
      <c r="E31" s="640"/>
      <c r="F31" s="641"/>
      <c r="G31" s="640"/>
      <c r="H31" s="640"/>
    </row>
    <row r="32" spans="1:243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</row>
    <row r="33" spans="1:243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2700990</v>
      </c>
      <c r="F33" s="740">
        <v>336892</v>
      </c>
      <c r="G33" s="739">
        <v>604478</v>
      </c>
      <c r="H33" s="739">
        <v>59913</v>
      </c>
    </row>
    <row r="34" spans="1:243" s="693" customFormat="1" ht="13.5" thickBot="1">
      <c r="A34" s="773"/>
      <c r="B34" s="774"/>
      <c r="C34" s="774"/>
      <c r="D34" s="774"/>
      <c r="E34" s="775"/>
      <c r="F34" s="775"/>
      <c r="G34" s="775"/>
      <c r="H34" s="794">
        <v>3702273</v>
      </c>
    </row>
    <row r="35" spans="1:243" s="693" customFormat="1">
      <c r="E35" s="634"/>
      <c r="F35" s="634"/>
      <c r="G35" s="634"/>
      <c r="H35" s="634"/>
    </row>
    <row r="36" spans="1:243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</row>
    <row r="37" spans="1:243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1225996</v>
      </c>
      <c r="F37" s="746">
        <v>0</v>
      </c>
      <c r="G37" s="745">
        <v>1794211</v>
      </c>
      <c r="H37" s="745">
        <v>70501</v>
      </c>
    </row>
    <row r="38" spans="1:243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3090708</v>
      </c>
    </row>
    <row r="39" spans="1:243" s="693" customFormat="1">
      <c r="B39" s="735"/>
      <c r="C39" s="735"/>
      <c r="D39" s="735"/>
      <c r="E39" s="663"/>
      <c r="F39" s="663"/>
      <c r="G39" s="663"/>
      <c r="H39" s="663"/>
    </row>
    <row r="40" spans="1:243" s="693" customFormat="1" ht="13.5" thickBot="1">
      <c r="A40" s="735" t="s">
        <v>64</v>
      </c>
      <c r="E40" s="634"/>
      <c r="F40" s="634"/>
      <c r="G40" s="634"/>
      <c r="H40" s="634"/>
    </row>
    <row r="41" spans="1:243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24680</v>
      </c>
      <c r="H41" s="796">
        <v>14920</v>
      </c>
    </row>
    <row r="42" spans="1:243" s="693" customFormat="1" ht="13.5" thickBot="1">
      <c r="A42" s="773"/>
      <c r="B42" s="774"/>
      <c r="C42" s="774"/>
      <c r="D42" s="774"/>
      <c r="E42" s="775"/>
      <c r="F42" s="775"/>
      <c r="G42" s="775"/>
      <c r="H42" s="794">
        <v>39600</v>
      </c>
    </row>
    <row r="43" spans="1:243" s="693" customFormat="1">
      <c r="B43" s="735"/>
      <c r="C43" s="735"/>
      <c r="D43" s="735"/>
      <c r="E43" s="635"/>
      <c r="F43" s="635"/>
      <c r="G43" s="635"/>
      <c r="H43" s="635"/>
    </row>
    <row r="44" spans="1:243" s="693" customFormat="1" ht="13.5" thickBot="1">
      <c r="A44" s="735" t="s">
        <v>196</v>
      </c>
      <c r="E44" s="634"/>
      <c r="F44" s="634"/>
      <c r="G44" s="634"/>
      <c r="H44" s="634"/>
    </row>
    <row r="45" spans="1:243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364711</v>
      </c>
      <c r="H45" s="796">
        <v>0</v>
      </c>
    </row>
    <row r="46" spans="1:243" s="693" customFormat="1" ht="13.5" thickBot="1">
      <c r="A46" s="773"/>
      <c r="B46" s="774"/>
      <c r="C46" s="774"/>
      <c r="D46" s="774"/>
      <c r="E46" s="775"/>
      <c r="F46" s="775"/>
      <c r="G46" s="775"/>
      <c r="H46" s="794">
        <v>364711</v>
      </c>
    </row>
    <row r="47" spans="1:243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</row>
    <row r="48" spans="1:243" s="693" customFormat="1" ht="13.5" thickBot="1">
      <c r="A48" s="735" t="s">
        <v>171</v>
      </c>
      <c r="E48" s="634"/>
      <c r="F48" s="634"/>
      <c r="G48" s="634"/>
      <c r="H48" s="634"/>
    </row>
    <row r="49" spans="1:243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48610</v>
      </c>
      <c r="H49" s="796">
        <v>14542</v>
      </c>
    </row>
    <row r="50" spans="1:243" s="693" customFormat="1" ht="13.5" thickBot="1">
      <c r="A50" s="773"/>
      <c r="B50" s="774"/>
      <c r="C50" s="774"/>
      <c r="D50" s="774"/>
      <c r="E50" s="775"/>
      <c r="F50" s="775"/>
      <c r="G50" s="775"/>
      <c r="H50" s="794">
        <v>63152</v>
      </c>
    </row>
    <row r="51" spans="1:243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</row>
    <row r="52" spans="1:243" s="693" customFormat="1" ht="13.5" thickBot="1">
      <c r="A52" s="735" t="s">
        <v>172</v>
      </c>
      <c r="E52" s="634"/>
      <c r="F52" s="634"/>
      <c r="G52" s="634"/>
      <c r="H52" s="634"/>
    </row>
    <row r="53" spans="1:243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45425</v>
      </c>
      <c r="H53" s="796">
        <v>11134</v>
      </c>
    </row>
    <row r="54" spans="1:243" s="684" customFormat="1" ht="13.5" thickBot="1">
      <c r="A54" s="783"/>
      <c r="B54" s="784"/>
      <c r="C54" s="784"/>
      <c r="D54" s="784"/>
      <c r="E54" s="785"/>
      <c r="F54" s="785"/>
      <c r="G54" s="785"/>
      <c r="H54" s="794">
        <v>56559</v>
      </c>
    </row>
    <row r="55" spans="1:243" s="684" customFormat="1">
      <c r="B55" s="735"/>
      <c r="C55" s="735"/>
      <c r="D55" s="735"/>
      <c r="E55" s="635"/>
      <c r="F55" s="635"/>
      <c r="G55" s="635"/>
      <c r="H55" s="635"/>
    </row>
    <row r="56" spans="1:243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3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63750</v>
      </c>
      <c r="H57" s="786">
        <v>0</v>
      </c>
    </row>
    <row r="58" spans="1:243" s="684" customFormat="1" ht="13.5" thickBot="1">
      <c r="A58" s="787"/>
      <c r="B58" s="788"/>
      <c r="C58" s="788"/>
      <c r="D58" s="788"/>
      <c r="E58" s="789"/>
      <c r="F58" s="789"/>
      <c r="G58" s="789"/>
      <c r="H58" s="794">
        <v>63750</v>
      </c>
    </row>
    <row r="59" spans="1:243" s="684" customFormat="1">
      <c r="B59" s="735"/>
      <c r="C59" s="735"/>
      <c r="D59" s="735"/>
      <c r="E59" s="635"/>
      <c r="F59" s="635"/>
      <c r="G59" s="635"/>
      <c r="H59" s="635"/>
    </row>
    <row r="60" spans="1:243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3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644574</v>
      </c>
      <c r="H61" s="786">
        <v>0</v>
      </c>
    </row>
    <row r="62" spans="1:243" s="684" customFormat="1" ht="13.5" thickBot="1">
      <c r="A62" s="783"/>
      <c r="B62" s="784"/>
      <c r="C62" s="784"/>
      <c r="D62" s="784"/>
      <c r="E62" s="785"/>
      <c r="F62" s="785"/>
      <c r="G62" s="785"/>
      <c r="H62" s="794">
        <v>644574</v>
      </c>
    </row>
    <row r="63" spans="1:243" s="684" customFormat="1">
      <c r="B63" s="735"/>
      <c r="C63" s="735"/>
      <c r="D63" s="735"/>
      <c r="E63" s="635"/>
      <c r="F63" s="635"/>
      <c r="G63" s="635"/>
      <c r="H63" s="635"/>
    </row>
    <row r="64" spans="1:243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3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611691</v>
      </c>
      <c r="H65" s="796">
        <v>12940</v>
      </c>
    </row>
    <row r="66" spans="1:243" s="684" customFormat="1" ht="13.5" thickBot="1">
      <c r="A66" s="783"/>
      <c r="B66" s="784"/>
      <c r="C66" s="784"/>
      <c r="D66" s="784"/>
      <c r="E66" s="785"/>
      <c r="F66" s="785"/>
      <c r="G66" s="785"/>
      <c r="H66" s="794">
        <v>624631</v>
      </c>
    </row>
    <row r="67" spans="1:243" s="684" customFormat="1">
      <c r="B67" s="735"/>
      <c r="C67" s="735"/>
      <c r="D67" s="735"/>
      <c r="E67" s="635"/>
      <c r="F67" s="635"/>
      <c r="G67" s="635"/>
      <c r="H67" s="635"/>
    </row>
    <row r="68" spans="1:243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3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312626</v>
      </c>
      <c r="H69" s="796">
        <v>0</v>
      </c>
    </row>
    <row r="70" spans="1:243" s="684" customFormat="1" ht="13.5" thickBot="1">
      <c r="A70" s="783"/>
      <c r="B70" s="784"/>
      <c r="C70" s="784"/>
      <c r="D70" s="784"/>
      <c r="E70" s="784"/>
      <c r="F70" s="784"/>
      <c r="G70" s="784"/>
      <c r="H70" s="794">
        <v>312626</v>
      </c>
    </row>
    <row r="71" spans="1:243">
      <c r="B71" s="735"/>
      <c r="C71" s="735"/>
      <c r="D71" s="735"/>
      <c r="E71" s="635"/>
      <c r="F71" s="635"/>
      <c r="G71" s="635"/>
      <c r="H71" s="635"/>
    </row>
    <row r="72" spans="1:243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3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287708</v>
      </c>
      <c r="H73" s="796">
        <v>0</v>
      </c>
    </row>
    <row r="74" spans="1:243" ht="13.5" thickBot="1">
      <c r="A74" s="790"/>
      <c r="B74" s="785"/>
      <c r="C74" s="785"/>
      <c r="D74" s="785"/>
      <c r="E74" s="785"/>
      <c r="F74" s="785"/>
      <c r="G74" s="785"/>
      <c r="H74" s="794">
        <v>287708</v>
      </c>
    </row>
    <row r="75" spans="1:243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</row>
    <row r="76" spans="1:243" s="693" customFormat="1" ht="13.5" thickBot="1">
      <c r="A76" s="735" t="s">
        <v>177</v>
      </c>
      <c r="E76" s="634"/>
      <c r="F76" s="634"/>
      <c r="G76" s="634"/>
      <c r="H76" s="634"/>
    </row>
    <row r="77" spans="1:243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146270</v>
      </c>
      <c r="H77" s="796">
        <v>5681</v>
      </c>
    </row>
    <row r="78" spans="1:243" ht="13.5" thickBot="1">
      <c r="A78" s="790"/>
      <c r="B78" s="785"/>
      <c r="C78" s="785"/>
      <c r="D78" s="785"/>
      <c r="E78" s="785"/>
      <c r="F78" s="785"/>
      <c r="G78" s="785"/>
      <c r="H78" s="794">
        <v>151951</v>
      </c>
    </row>
    <row r="79" spans="1:243">
      <c r="B79" s="735"/>
      <c r="C79" s="735"/>
      <c r="D79" s="735"/>
      <c r="E79" s="635"/>
      <c r="F79" s="635"/>
      <c r="G79" s="635"/>
      <c r="H79" s="635"/>
    </row>
    <row r="80" spans="1:243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158127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158127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15700</v>
      </c>
      <c r="H85" s="796">
        <v>10435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26135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36000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36000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3280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3280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21137</v>
      </c>
      <c r="H97" s="796">
        <v>4457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25594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9836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9836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37271</v>
      </c>
      <c r="H105" s="796">
        <v>118064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155335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116700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116700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225813</v>
      </c>
      <c r="G113" s="796">
        <v>0</v>
      </c>
      <c r="H113" s="796">
        <v>3644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229457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18027</v>
      </c>
      <c r="H117" s="796">
        <v>1855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19882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29455</v>
      </c>
      <c r="H121" s="796">
        <v>596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30051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11416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11416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/>
  <dimension ref="A1:IV17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B2" s="3" t="s">
        <v>1</v>
      </c>
      <c r="C2" s="2"/>
      <c r="D2" s="2"/>
      <c r="E2" s="314"/>
      <c r="F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206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10499064</v>
      </c>
      <c r="F8" s="692">
        <v>599359</v>
      </c>
      <c r="G8" s="691">
        <v>19148636</v>
      </c>
      <c r="H8" s="691">
        <v>1080853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31327912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5896949</v>
      </c>
      <c r="F16" s="770">
        <v>0</v>
      </c>
      <c r="G16" s="770">
        <v>11773362</v>
      </c>
      <c r="H16" s="770">
        <v>466332</v>
      </c>
    </row>
    <row r="17" spans="1:242" s="693" customFormat="1" ht="15.75" thickBot="1">
      <c r="A17" s="754"/>
      <c r="B17" s="755"/>
      <c r="C17" s="755"/>
      <c r="D17" s="755"/>
      <c r="E17" s="796"/>
      <c r="F17" s="796"/>
      <c r="G17" s="796"/>
      <c r="H17" s="771">
        <v>18136643</v>
      </c>
    </row>
    <row r="18" spans="1:242" s="693" customFormat="1"/>
    <row r="19" spans="1:242" s="693" customFormat="1"/>
    <row r="20" spans="1:242" s="693" customFormat="1" ht="16.899999999999999" customHeight="1" thickBot="1">
      <c r="A20" s="735" t="s">
        <v>52</v>
      </c>
    </row>
    <row r="21" spans="1:242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452860</v>
      </c>
      <c r="F21" s="740"/>
      <c r="G21" s="739">
        <v>330482</v>
      </c>
      <c r="H21" s="739">
        <v>7121</v>
      </c>
    </row>
    <row r="22" spans="1:242" s="693" customFormat="1" ht="13.5" thickBot="1">
      <c r="A22" s="727"/>
      <c r="B22" s="728"/>
      <c r="C22" s="728"/>
      <c r="D22" s="728"/>
      <c r="E22" s="772"/>
      <c r="F22" s="772"/>
      <c r="G22" s="772"/>
      <c r="H22" s="794">
        <v>790463</v>
      </c>
    </row>
    <row r="23" spans="1:242" s="693" customFormat="1">
      <c r="E23" s="634"/>
      <c r="F23" s="634"/>
      <c r="G23" s="634"/>
      <c r="H23" s="634"/>
    </row>
    <row r="24" spans="1:242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</row>
    <row r="25" spans="1:242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1252984</v>
      </c>
      <c r="H25" s="739">
        <v>24202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</row>
    <row r="26" spans="1:242" s="693" customFormat="1" ht="13.5" thickBot="1">
      <c r="A26" s="773"/>
      <c r="B26" s="774"/>
      <c r="C26" s="774"/>
      <c r="D26" s="774"/>
      <c r="E26" s="775"/>
      <c r="F26" s="775"/>
      <c r="G26" s="775"/>
      <c r="H26" s="794">
        <v>1277186</v>
      </c>
    </row>
    <row r="27" spans="1:242" s="693" customFormat="1">
      <c r="E27" s="634"/>
      <c r="F27" s="634"/>
      <c r="G27" s="634"/>
      <c r="H27" s="634"/>
    </row>
    <row r="28" spans="1:242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</row>
    <row r="29" spans="1:242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576735</v>
      </c>
      <c r="H29" s="739">
        <v>239472</v>
      </c>
    </row>
    <row r="30" spans="1:242" s="693" customFormat="1" ht="16.5" thickBot="1">
      <c r="A30" s="776"/>
      <c r="B30" s="795"/>
      <c r="C30" s="777"/>
      <c r="D30" s="778"/>
      <c r="E30" s="779"/>
      <c r="F30" s="780"/>
      <c r="G30" s="779"/>
      <c r="H30" s="794">
        <v>816207</v>
      </c>
    </row>
    <row r="31" spans="1:242" s="693" customFormat="1" ht="15.75">
      <c r="B31" s="742"/>
      <c r="C31" s="743"/>
      <c r="D31" s="744"/>
      <c r="E31" s="640"/>
      <c r="F31" s="641"/>
      <c r="G31" s="640"/>
      <c r="H31" s="640"/>
    </row>
    <row r="32" spans="1:242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</row>
    <row r="33" spans="1:242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2767660</v>
      </c>
      <c r="F33" s="740">
        <v>379037</v>
      </c>
      <c r="G33" s="739">
        <v>595824</v>
      </c>
      <c r="H33" s="739">
        <v>55738</v>
      </c>
    </row>
    <row r="34" spans="1:242" s="693" customFormat="1" ht="13.5" thickBot="1">
      <c r="A34" s="773"/>
      <c r="B34" s="774"/>
      <c r="C34" s="774"/>
      <c r="D34" s="774"/>
      <c r="E34" s="775"/>
      <c r="F34" s="775"/>
      <c r="G34" s="775"/>
      <c r="H34" s="794">
        <v>3798259</v>
      </c>
    </row>
    <row r="35" spans="1:242" s="693" customFormat="1">
      <c r="E35" s="634"/>
      <c r="F35" s="634"/>
      <c r="G35" s="634"/>
      <c r="H35" s="634"/>
    </row>
    <row r="36" spans="1:242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</row>
    <row r="37" spans="1:242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1381595</v>
      </c>
      <c r="F37" s="746">
        <v>0</v>
      </c>
      <c r="G37" s="745">
        <v>1527136</v>
      </c>
      <c r="H37" s="745">
        <v>79373</v>
      </c>
    </row>
    <row r="38" spans="1:242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2988104</v>
      </c>
    </row>
    <row r="39" spans="1:242" s="693" customFormat="1">
      <c r="B39" s="735"/>
      <c r="C39" s="735"/>
      <c r="D39" s="735"/>
      <c r="E39" s="663"/>
      <c r="F39" s="663"/>
      <c r="G39" s="663"/>
      <c r="H39" s="663"/>
    </row>
    <row r="40" spans="1:242" s="693" customFormat="1" ht="13.5" thickBot="1">
      <c r="A40" s="735" t="s">
        <v>64</v>
      </c>
      <c r="E40" s="634"/>
      <c r="F40" s="634"/>
      <c r="G40" s="634"/>
      <c r="H40" s="634"/>
    </row>
    <row r="41" spans="1:242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23720</v>
      </c>
      <c r="H41" s="796">
        <v>15140</v>
      </c>
    </row>
    <row r="42" spans="1:242" s="693" customFormat="1" ht="13.5" thickBot="1">
      <c r="A42" s="773"/>
      <c r="B42" s="774"/>
      <c r="C42" s="774"/>
      <c r="D42" s="774"/>
      <c r="E42" s="775"/>
      <c r="F42" s="775"/>
      <c r="G42" s="775"/>
      <c r="H42" s="794">
        <v>38860</v>
      </c>
    </row>
    <row r="43" spans="1:242" s="693" customFormat="1">
      <c r="B43" s="735"/>
      <c r="C43" s="735"/>
      <c r="D43" s="735"/>
      <c r="E43" s="635"/>
      <c r="F43" s="635"/>
      <c r="G43" s="635"/>
      <c r="H43" s="635"/>
    </row>
    <row r="44" spans="1:242" s="693" customFormat="1" ht="13.5" thickBot="1">
      <c r="A44" s="735" t="s">
        <v>196</v>
      </c>
      <c r="E44" s="634"/>
      <c r="F44" s="634"/>
      <c r="G44" s="634"/>
      <c r="H44" s="634"/>
    </row>
    <row r="45" spans="1:242" s="693" customFormat="1" ht="15.75" thickBot="1">
      <c r="A45" s="754"/>
      <c r="B45" s="755"/>
      <c r="C45" s="749"/>
      <c r="D45" s="750" t="s">
        <v>13</v>
      </c>
      <c r="E45" s="796">
        <v>0</v>
      </c>
      <c r="F45" s="796">
        <v>0</v>
      </c>
      <c r="G45" s="796">
        <v>355034</v>
      </c>
      <c r="H45" s="796">
        <v>0</v>
      </c>
    </row>
    <row r="46" spans="1:242" s="693" customFormat="1" ht="13.5" thickBot="1">
      <c r="A46" s="773"/>
      <c r="B46" s="774"/>
      <c r="C46" s="774"/>
      <c r="D46" s="774"/>
      <c r="E46" s="775"/>
      <c r="F46" s="775"/>
      <c r="G46" s="775"/>
      <c r="H46" s="794">
        <v>355034</v>
      </c>
    </row>
    <row r="47" spans="1:242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</row>
    <row r="48" spans="1:242" s="693" customFormat="1" ht="13.5" thickBot="1">
      <c r="A48" s="735" t="s">
        <v>171</v>
      </c>
      <c r="E48" s="634"/>
      <c r="F48" s="634"/>
      <c r="G48" s="634"/>
      <c r="H48" s="634"/>
    </row>
    <row r="49" spans="1:242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42848</v>
      </c>
      <c r="H49" s="796">
        <v>15548</v>
      </c>
    </row>
    <row r="50" spans="1:242" s="693" customFormat="1" ht="13.5" thickBot="1">
      <c r="A50" s="773"/>
      <c r="B50" s="774"/>
      <c r="C50" s="774"/>
      <c r="D50" s="774"/>
      <c r="E50" s="775"/>
      <c r="F50" s="775"/>
      <c r="G50" s="775"/>
      <c r="H50" s="794">
        <v>58396</v>
      </c>
    </row>
    <row r="51" spans="1:242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</row>
    <row r="52" spans="1:242" s="693" customFormat="1" ht="13.5" thickBot="1">
      <c r="A52" s="735" t="s">
        <v>172</v>
      </c>
      <c r="E52" s="634"/>
      <c r="F52" s="634"/>
      <c r="G52" s="634"/>
      <c r="H52" s="634"/>
    </row>
    <row r="53" spans="1:242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55503</v>
      </c>
      <c r="H53" s="796">
        <v>245</v>
      </c>
    </row>
    <row r="54" spans="1:242" s="684" customFormat="1" ht="13.5" thickBot="1">
      <c r="A54" s="783"/>
      <c r="B54" s="784"/>
      <c r="C54" s="784"/>
      <c r="D54" s="784"/>
      <c r="E54" s="785"/>
      <c r="F54" s="785"/>
      <c r="G54" s="785"/>
      <c r="H54" s="794">
        <v>55748</v>
      </c>
    </row>
    <row r="55" spans="1:242" s="684" customFormat="1">
      <c r="B55" s="735"/>
      <c r="C55" s="735"/>
      <c r="D55" s="735"/>
      <c r="E55" s="635"/>
      <c r="F55" s="635"/>
      <c r="G55" s="635"/>
      <c r="H55" s="635"/>
    </row>
    <row r="56" spans="1:242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2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60600</v>
      </c>
      <c r="H57" s="786">
        <v>0</v>
      </c>
    </row>
    <row r="58" spans="1:242" s="684" customFormat="1" ht="13.5" thickBot="1">
      <c r="A58" s="787"/>
      <c r="B58" s="788"/>
      <c r="C58" s="788"/>
      <c r="D58" s="788"/>
      <c r="E58" s="789"/>
      <c r="F58" s="789"/>
      <c r="G58" s="789"/>
      <c r="H58" s="794">
        <v>60600</v>
      </c>
    </row>
    <row r="59" spans="1:242" s="684" customFormat="1">
      <c r="B59" s="735"/>
      <c r="C59" s="735"/>
      <c r="D59" s="735"/>
      <c r="E59" s="635"/>
      <c r="F59" s="635"/>
      <c r="G59" s="635"/>
      <c r="H59" s="635"/>
    </row>
    <row r="60" spans="1:242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2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717662</v>
      </c>
      <c r="H61" s="786">
        <v>0</v>
      </c>
    </row>
    <row r="62" spans="1:242" s="684" customFormat="1" ht="13.5" thickBot="1">
      <c r="A62" s="783"/>
      <c r="B62" s="784"/>
      <c r="C62" s="784"/>
      <c r="D62" s="784"/>
      <c r="E62" s="785"/>
      <c r="F62" s="785"/>
      <c r="G62" s="785"/>
      <c r="H62" s="794">
        <v>717662</v>
      </c>
    </row>
    <row r="63" spans="1:242" s="684" customFormat="1">
      <c r="B63" s="735"/>
      <c r="C63" s="735"/>
      <c r="D63" s="735"/>
      <c r="E63" s="635"/>
      <c r="F63" s="635"/>
      <c r="G63" s="635"/>
      <c r="H63" s="635"/>
    </row>
    <row r="64" spans="1:242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2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627948</v>
      </c>
      <c r="H65" s="796">
        <v>11540</v>
      </c>
    </row>
    <row r="66" spans="1:242" s="684" customFormat="1" ht="13.5" thickBot="1">
      <c r="A66" s="783"/>
      <c r="B66" s="784"/>
      <c r="C66" s="784"/>
      <c r="D66" s="784"/>
      <c r="E66" s="785"/>
      <c r="F66" s="785"/>
      <c r="G66" s="785"/>
      <c r="H66" s="794">
        <v>639488</v>
      </c>
    </row>
    <row r="67" spans="1:242" s="684" customFormat="1">
      <c r="B67" s="735"/>
      <c r="C67" s="735"/>
      <c r="D67" s="735"/>
      <c r="E67" s="635"/>
      <c r="F67" s="635"/>
      <c r="G67" s="635"/>
      <c r="H67" s="635"/>
    </row>
    <row r="68" spans="1:242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2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321165</v>
      </c>
      <c r="H69" s="796">
        <v>0</v>
      </c>
    </row>
    <row r="70" spans="1:242" s="684" customFormat="1" ht="13.5" thickBot="1">
      <c r="A70" s="783"/>
      <c r="B70" s="784"/>
      <c r="C70" s="784"/>
      <c r="D70" s="784"/>
      <c r="E70" s="784"/>
      <c r="F70" s="784"/>
      <c r="G70" s="784"/>
      <c r="H70" s="794">
        <v>321165</v>
      </c>
    </row>
    <row r="71" spans="1:242">
      <c r="B71" s="735"/>
      <c r="C71" s="735"/>
      <c r="D71" s="735"/>
      <c r="E71" s="635"/>
      <c r="F71" s="635"/>
      <c r="G71" s="635"/>
      <c r="H71" s="635"/>
    </row>
    <row r="72" spans="1:242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2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292761</v>
      </c>
      <c r="H73" s="796">
        <v>0</v>
      </c>
    </row>
    <row r="74" spans="1:242" ht="13.5" thickBot="1">
      <c r="A74" s="790"/>
      <c r="B74" s="785"/>
      <c r="C74" s="785"/>
      <c r="D74" s="785"/>
      <c r="E74" s="785"/>
      <c r="F74" s="785"/>
      <c r="G74" s="785"/>
      <c r="H74" s="794">
        <v>292761</v>
      </c>
    </row>
    <row r="75" spans="1:242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</row>
    <row r="76" spans="1:242" s="693" customFormat="1" ht="13.5" thickBot="1">
      <c r="A76" s="735" t="s">
        <v>177</v>
      </c>
      <c r="E76" s="634"/>
      <c r="F76" s="634"/>
      <c r="G76" s="634"/>
      <c r="H76" s="634"/>
    </row>
    <row r="77" spans="1:242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151864</v>
      </c>
      <c r="H77" s="796">
        <v>8412</v>
      </c>
    </row>
    <row r="78" spans="1:242" ht="13.5" thickBot="1">
      <c r="A78" s="790"/>
      <c r="B78" s="785"/>
      <c r="C78" s="785"/>
      <c r="D78" s="785"/>
      <c r="E78" s="785"/>
      <c r="F78" s="785"/>
      <c r="G78" s="785"/>
      <c r="H78" s="794">
        <v>160276</v>
      </c>
    </row>
    <row r="79" spans="1:242">
      <c r="B79" s="735"/>
      <c r="C79" s="735"/>
      <c r="D79" s="735"/>
      <c r="E79" s="635"/>
      <c r="F79" s="635"/>
      <c r="G79" s="635"/>
      <c r="H79" s="635"/>
    </row>
    <row r="80" spans="1:242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163675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163675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13520</v>
      </c>
      <c r="H85" s="796">
        <v>12237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25757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26040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26040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3360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3360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21540</v>
      </c>
      <c r="H97" s="796">
        <v>4488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26028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7900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7900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36323</v>
      </c>
      <c r="H105" s="796">
        <v>122976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159299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121500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121500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220322</v>
      </c>
      <c r="G113" s="796">
        <v>0</v>
      </c>
      <c r="H113" s="796">
        <v>3519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223841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17471</v>
      </c>
      <c r="H117" s="796">
        <v>2717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20188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31705</v>
      </c>
      <c r="H121" s="796">
        <v>533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32238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11234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11234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customHeight="1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8261343</v>
      </c>
      <c r="F8" s="692">
        <v>560678</v>
      </c>
      <c r="G8" s="691">
        <v>17789209</v>
      </c>
      <c r="H8" s="691">
        <v>956049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27567279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4072210</v>
      </c>
      <c r="F16" s="770">
        <v>0</v>
      </c>
      <c r="G16" s="770">
        <v>11369385</v>
      </c>
      <c r="H16" s="770">
        <v>422148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15863743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369090</v>
      </c>
      <c r="F21" s="740"/>
      <c r="G21" s="739">
        <v>342793</v>
      </c>
      <c r="H21" s="739">
        <v>6970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718853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874448</v>
      </c>
      <c r="H25" s="739">
        <v>16010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890458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533475</v>
      </c>
      <c r="H29" s="739">
        <v>173614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707089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2344294</v>
      </c>
      <c r="F33" s="740">
        <v>374663</v>
      </c>
      <c r="G33" s="739">
        <v>541898</v>
      </c>
      <c r="H33" s="739">
        <v>64203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3325058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1475749</v>
      </c>
      <c r="F37" s="746">
        <v>0</v>
      </c>
      <c r="G37" s="745">
        <v>1481285</v>
      </c>
      <c r="H37" s="745">
        <v>73138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3030172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21520</v>
      </c>
      <c r="H41" s="796">
        <v>15160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36680</v>
      </c>
    </row>
    <row r="43" spans="1:244" s="693" customFormat="1">
      <c r="B43" s="735"/>
      <c r="C43" s="735"/>
      <c r="D43" s="735"/>
      <c r="E43" s="635"/>
      <c r="F43" s="635"/>
      <c r="G43" s="635"/>
      <c r="H43" s="635"/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352847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352847</v>
      </c>
    </row>
    <row r="47" spans="1:244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49972</v>
      </c>
      <c r="H49" s="796">
        <v>15604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65576</v>
      </c>
    </row>
    <row r="51" spans="1:244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39693</v>
      </c>
      <c r="H53" s="796">
        <v>11124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50817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61207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61207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637958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637958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371343</v>
      </c>
      <c r="H65" s="796">
        <v>8000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379343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271551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271551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300132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300132</v>
      </c>
    </row>
    <row r="75" spans="1:244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132267</v>
      </c>
      <c r="H77" s="796">
        <v>9334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141601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146702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146702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10910</v>
      </c>
      <c r="H85" s="796">
        <v>10560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21470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30480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30480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2960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2960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18771</v>
      </c>
      <c r="H97" s="796">
        <v>4175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22946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7507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7507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33818</v>
      </c>
      <c r="H105" s="796">
        <v>110432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144250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112500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112500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186015</v>
      </c>
      <c r="G113" s="796">
        <v>0</v>
      </c>
      <c r="H113" s="796">
        <v>2250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188265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16674</v>
      </c>
      <c r="H117" s="796">
        <v>2320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18994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26520</v>
      </c>
      <c r="H121" s="796">
        <v>540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27060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11060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11060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/>
  <dimension ref="A1:I126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6384" width="9.140625" style="2"/>
  </cols>
  <sheetData>
    <row r="1" spans="1:9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</row>
    <row r="3" spans="1:9" s="682" customFormat="1" ht="15.75">
      <c r="A3" s="2"/>
      <c r="B3" s="2"/>
      <c r="C3" s="3"/>
      <c r="D3" s="2"/>
      <c r="E3" s="3" t="s">
        <v>213</v>
      </c>
      <c r="F3" s="314"/>
      <c r="G3" s="314"/>
      <c r="H3" s="314"/>
      <c r="I3" s="2"/>
    </row>
    <row r="4" spans="1:9" s="684" customFormat="1" ht="13.5" thickBot="1">
      <c r="A4" s="2"/>
      <c r="B4" s="2"/>
      <c r="C4" s="2"/>
      <c r="D4" s="2"/>
      <c r="E4" s="504"/>
      <c r="F4" s="683"/>
      <c r="G4" s="2"/>
      <c r="H4" s="2"/>
      <c r="I4" s="2"/>
    </row>
    <row r="5" spans="1:9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</row>
    <row r="6" spans="1:9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</row>
    <row r="7" spans="1:9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</row>
    <row r="8" spans="1:9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8250944</v>
      </c>
      <c r="F8" s="692">
        <v>492888</v>
      </c>
      <c r="G8" s="691">
        <v>16525535</v>
      </c>
      <c r="H8" s="691">
        <v>869468</v>
      </c>
    </row>
    <row r="9" spans="1:9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26138835</v>
      </c>
    </row>
    <row r="10" spans="1:9" s="693" customFormat="1"/>
    <row r="11" spans="1:9" s="717" customFormat="1" ht="15.75">
      <c r="A11" s="716" t="s">
        <v>22</v>
      </c>
      <c r="I11" s="693"/>
    </row>
    <row r="12" spans="1:9" s="717" customFormat="1" ht="16.5" thickBot="1">
      <c r="A12" s="716" t="s">
        <v>51</v>
      </c>
      <c r="I12" s="693"/>
    </row>
    <row r="13" spans="1:9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9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9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9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4589716</v>
      </c>
      <c r="F16" s="770">
        <v>0</v>
      </c>
      <c r="G16" s="770">
        <v>10771523</v>
      </c>
      <c r="H16" s="770">
        <v>358597</v>
      </c>
    </row>
    <row r="17" spans="1:9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15719836</v>
      </c>
    </row>
    <row r="18" spans="1:9" s="693" customFormat="1"/>
    <row r="19" spans="1:9" s="693" customFormat="1"/>
    <row r="20" spans="1:9" s="693" customFormat="1" ht="16.899999999999999" customHeight="1" thickBot="1">
      <c r="A20" s="735" t="s">
        <v>52</v>
      </c>
    </row>
    <row r="21" spans="1:9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276754</v>
      </c>
      <c r="F21" s="740"/>
      <c r="G21" s="739">
        <v>255346</v>
      </c>
      <c r="H21" s="739">
        <v>7348</v>
      </c>
    </row>
    <row r="22" spans="1:9" s="693" customFormat="1" ht="13.5" thickBot="1">
      <c r="A22" s="727"/>
      <c r="B22" s="728"/>
      <c r="C22" s="728"/>
      <c r="D22" s="728"/>
      <c r="E22" s="772"/>
      <c r="F22" s="772"/>
      <c r="G22" s="772"/>
      <c r="H22" s="794">
        <v>539448</v>
      </c>
    </row>
    <row r="23" spans="1:9" s="693" customFormat="1">
      <c r="E23" s="634"/>
      <c r="F23" s="634"/>
      <c r="G23" s="634"/>
      <c r="H23" s="634"/>
    </row>
    <row r="24" spans="1:9" s="735" customFormat="1" ht="13.5" thickBot="1">
      <c r="A24" s="735" t="s">
        <v>53</v>
      </c>
      <c r="E24" s="635"/>
      <c r="F24" s="635"/>
      <c r="G24" s="635"/>
      <c r="H24" s="635"/>
      <c r="I24" s="693"/>
    </row>
    <row r="25" spans="1:9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458356</v>
      </c>
      <c r="H25" s="739">
        <v>6312</v>
      </c>
      <c r="I25" s="693"/>
    </row>
    <row r="26" spans="1:9" s="693" customFormat="1" ht="13.5" thickBot="1">
      <c r="A26" s="773"/>
      <c r="B26" s="774"/>
      <c r="C26" s="774"/>
      <c r="D26" s="774"/>
      <c r="E26" s="775"/>
      <c r="F26" s="775"/>
      <c r="G26" s="775"/>
      <c r="H26" s="794">
        <v>464668</v>
      </c>
    </row>
    <row r="27" spans="1:9" s="693" customFormat="1">
      <c r="E27" s="634"/>
      <c r="F27" s="634"/>
      <c r="G27" s="634"/>
      <c r="H27" s="634"/>
    </row>
    <row r="28" spans="1:9" s="735" customFormat="1" ht="13.5" thickBot="1">
      <c r="A28" s="735" t="s">
        <v>54</v>
      </c>
      <c r="E28" s="635"/>
      <c r="F28" s="635"/>
      <c r="G28" s="635"/>
      <c r="H28" s="635"/>
      <c r="I28" s="693"/>
    </row>
    <row r="29" spans="1:9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485814</v>
      </c>
      <c r="H29" s="739">
        <v>165146</v>
      </c>
    </row>
    <row r="30" spans="1:9" s="693" customFormat="1" ht="16.5" thickBot="1">
      <c r="A30" s="776"/>
      <c r="B30" s="795"/>
      <c r="C30" s="777"/>
      <c r="D30" s="778"/>
      <c r="E30" s="779"/>
      <c r="F30" s="780"/>
      <c r="G30" s="779"/>
      <c r="H30" s="794">
        <v>650960</v>
      </c>
    </row>
    <row r="31" spans="1:9" s="693" customFormat="1" ht="15.75">
      <c r="B31" s="742"/>
      <c r="C31" s="743"/>
      <c r="D31" s="744"/>
      <c r="E31" s="640"/>
      <c r="F31" s="641"/>
      <c r="G31" s="640"/>
      <c r="H31" s="640"/>
    </row>
    <row r="32" spans="1:9" s="735" customFormat="1" ht="13.5" thickBot="1">
      <c r="A32" s="735" t="s">
        <v>168</v>
      </c>
      <c r="E32" s="635"/>
      <c r="F32" s="635"/>
      <c r="G32" s="635"/>
      <c r="H32" s="635"/>
      <c r="I32" s="693"/>
    </row>
    <row r="33" spans="1:9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1772845</v>
      </c>
      <c r="F33" s="740">
        <v>418039</v>
      </c>
      <c r="G33" s="739">
        <v>489798</v>
      </c>
      <c r="H33" s="739">
        <v>45472</v>
      </c>
    </row>
    <row r="34" spans="1:9" s="693" customFormat="1" ht="13.5" thickBot="1">
      <c r="A34" s="773"/>
      <c r="B34" s="774"/>
      <c r="C34" s="774"/>
      <c r="D34" s="774"/>
      <c r="E34" s="775"/>
      <c r="F34" s="775"/>
      <c r="G34" s="775"/>
      <c r="H34" s="794">
        <v>2726154</v>
      </c>
    </row>
    <row r="35" spans="1:9" s="693" customFormat="1">
      <c r="E35" s="634"/>
      <c r="F35" s="634"/>
      <c r="G35" s="634"/>
      <c r="H35" s="634"/>
    </row>
    <row r="36" spans="1:9" s="735" customFormat="1" ht="13.5" thickBot="1">
      <c r="A36" s="735" t="s">
        <v>169</v>
      </c>
      <c r="E36" s="635"/>
      <c r="F36" s="635"/>
      <c r="G36" s="635"/>
      <c r="H36" s="635"/>
      <c r="I36" s="693"/>
    </row>
    <row r="37" spans="1:9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1611629</v>
      </c>
      <c r="F37" s="746">
        <v>0</v>
      </c>
      <c r="G37" s="745">
        <v>1268587</v>
      </c>
      <c r="H37" s="745">
        <v>73589</v>
      </c>
    </row>
    <row r="38" spans="1:9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2953805</v>
      </c>
    </row>
    <row r="39" spans="1:9" s="693" customFormat="1">
      <c r="B39" s="735"/>
      <c r="C39" s="735"/>
      <c r="D39" s="735"/>
      <c r="E39" s="663"/>
      <c r="F39" s="663"/>
      <c r="G39" s="663"/>
      <c r="H39" s="663"/>
    </row>
    <row r="40" spans="1:9" s="693" customFormat="1" ht="13.5" thickBot="1">
      <c r="A40" s="735" t="s">
        <v>64</v>
      </c>
      <c r="E40" s="634"/>
      <c r="F40" s="634"/>
      <c r="G40" s="634"/>
      <c r="H40" s="634"/>
    </row>
    <row r="41" spans="1:9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19840</v>
      </c>
      <c r="H41" s="796">
        <v>17560</v>
      </c>
    </row>
    <row r="42" spans="1:9" s="693" customFormat="1" ht="13.5" thickBot="1">
      <c r="A42" s="773"/>
      <c r="B42" s="774"/>
      <c r="C42" s="774"/>
      <c r="D42" s="774"/>
      <c r="E42" s="775"/>
      <c r="F42" s="775"/>
      <c r="G42" s="775"/>
      <c r="H42" s="794">
        <v>37400</v>
      </c>
    </row>
    <row r="43" spans="1:9" s="693" customFormat="1">
      <c r="B43" s="735"/>
      <c r="C43" s="735"/>
      <c r="D43" s="735"/>
      <c r="E43" s="635"/>
      <c r="F43" s="635"/>
      <c r="G43" s="635"/>
      <c r="H43" s="635"/>
    </row>
    <row r="44" spans="1:9" s="693" customFormat="1" ht="13.5" thickBot="1">
      <c r="A44" s="735" t="s">
        <v>196</v>
      </c>
      <c r="E44" s="634"/>
      <c r="F44" s="634"/>
      <c r="G44" s="634"/>
      <c r="H44" s="634"/>
    </row>
    <row r="45" spans="1:9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378055</v>
      </c>
      <c r="H45" s="796">
        <v>0</v>
      </c>
    </row>
    <row r="46" spans="1:9" s="693" customFormat="1" ht="13.5" thickBot="1">
      <c r="A46" s="773"/>
      <c r="B46" s="774"/>
      <c r="C46" s="774"/>
      <c r="D46" s="774"/>
      <c r="E46" s="775"/>
      <c r="F46" s="775"/>
      <c r="G46" s="775"/>
      <c r="H46" s="794">
        <v>378055</v>
      </c>
    </row>
    <row r="47" spans="1:9" s="735" customFormat="1">
      <c r="E47" s="635"/>
      <c r="F47" s="635"/>
      <c r="G47" s="635"/>
      <c r="H47" s="635"/>
      <c r="I47" s="693"/>
    </row>
    <row r="48" spans="1:9" s="693" customFormat="1" ht="13.5" thickBot="1">
      <c r="A48" s="735" t="s">
        <v>171</v>
      </c>
      <c r="E48" s="634"/>
      <c r="F48" s="634"/>
      <c r="G48" s="634"/>
      <c r="H48" s="634"/>
    </row>
    <row r="49" spans="1:9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62726</v>
      </c>
      <c r="H49" s="796">
        <v>13423</v>
      </c>
    </row>
    <row r="50" spans="1:9" s="693" customFormat="1" ht="13.5" thickBot="1">
      <c r="A50" s="773"/>
      <c r="B50" s="774"/>
      <c r="C50" s="774"/>
      <c r="D50" s="774"/>
      <c r="E50" s="775"/>
      <c r="F50" s="775"/>
      <c r="G50" s="775"/>
      <c r="H50" s="794">
        <v>76149</v>
      </c>
    </row>
    <row r="51" spans="1:9" s="735" customFormat="1">
      <c r="E51" s="635"/>
      <c r="F51" s="635"/>
      <c r="G51" s="635"/>
      <c r="H51" s="635"/>
      <c r="I51" s="693"/>
    </row>
    <row r="52" spans="1:9" s="693" customFormat="1" ht="13.5" thickBot="1">
      <c r="A52" s="735" t="s">
        <v>172</v>
      </c>
      <c r="E52" s="634"/>
      <c r="F52" s="634"/>
      <c r="G52" s="634"/>
      <c r="H52" s="634"/>
    </row>
    <row r="53" spans="1:9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45801</v>
      </c>
      <c r="H53" s="796">
        <v>241</v>
      </c>
    </row>
    <row r="54" spans="1:9" s="684" customFormat="1" ht="13.5" thickBot="1">
      <c r="A54" s="783"/>
      <c r="B54" s="784"/>
      <c r="C54" s="784"/>
      <c r="D54" s="784"/>
      <c r="E54" s="785"/>
      <c r="F54" s="785"/>
      <c r="G54" s="785"/>
      <c r="H54" s="794">
        <v>46042</v>
      </c>
    </row>
    <row r="55" spans="1:9" s="684" customFormat="1">
      <c r="B55" s="735"/>
      <c r="C55" s="735"/>
      <c r="D55" s="735"/>
      <c r="E55" s="635"/>
      <c r="F55" s="635"/>
      <c r="G55" s="635"/>
      <c r="H55" s="635"/>
    </row>
    <row r="56" spans="1:9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9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64782</v>
      </c>
      <c r="H57" s="786">
        <v>0</v>
      </c>
    </row>
    <row r="58" spans="1:9" s="684" customFormat="1" ht="13.5" thickBot="1">
      <c r="A58" s="787"/>
      <c r="B58" s="788"/>
      <c r="C58" s="788"/>
      <c r="D58" s="788"/>
      <c r="E58" s="789"/>
      <c r="F58" s="789"/>
      <c r="G58" s="789"/>
      <c r="H58" s="794">
        <v>64782</v>
      </c>
    </row>
    <row r="59" spans="1:9" s="684" customFormat="1">
      <c r="B59" s="735"/>
      <c r="C59" s="735"/>
      <c r="D59" s="735"/>
      <c r="E59" s="635"/>
      <c r="F59" s="635"/>
      <c r="G59" s="635"/>
      <c r="H59" s="635"/>
    </row>
    <row r="60" spans="1:9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9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894183</v>
      </c>
      <c r="H61" s="786">
        <v>0</v>
      </c>
    </row>
    <row r="62" spans="1:9" s="684" customFormat="1" ht="13.5" thickBot="1">
      <c r="A62" s="783"/>
      <c r="B62" s="784"/>
      <c r="C62" s="784"/>
      <c r="D62" s="784"/>
      <c r="E62" s="785"/>
      <c r="F62" s="785"/>
      <c r="G62" s="785"/>
      <c r="H62" s="794">
        <v>894183</v>
      </c>
    </row>
    <row r="63" spans="1:9" s="684" customFormat="1">
      <c r="B63" s="735"/>
      <c r="C63" s="735"/>
      <c r="D63" s="735"/>
      <c r="E63" s="635"/>
      <c r="F63" s="635"/>
      <c r="G63" s="635"/>
      <c r="H63" s="635"/>
    </row>
    <row r="64" spans="1:9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9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333788</v>
      </c>
      <c r="H65" s="796">
        <v>1570</v>
      </c>
    </row>
    <row r="66" spans="1:9" s="684" customFormat="1" ht="13.5" thickBot="1">
      <c r="A66" s="783"/>
      <c r="B66" s="784"/>
      <c r="C66" s="784"/>
      <c r="D66" s="784"/>
      <c r="E66" s="785"/>
      <c r="F66" s="785"/>
      <c r="G66" s="785"/>
      <c r="H66" s="794">
        <v>335358</v>
      </c>
    </row>
    <row r="67" spans="1:9" s="684" customFormat="1">
      <c r="B67" s="735"/>
      <c r="C67" s="735"/>
      <c r="D67" s="735"/>
      <c r="E67" s="635"/>
      <c r="F67" s="635"/>
      <c r="G67" s="635"/>
      <c r="H67" s="635"/>
    </row>
    <row r="68" spans="1:9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9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225814</v>
      </c>
      <c r="H69" s="796">
        <v>0</v>
      </c>
    </row>
    <row r="70" spans="1:9" s="684" customFormat="1" ht="13.5" thickBot="1">
      <c r="A70" s="783"/>
      <c r="B70" s="784"/>
      <c r="C70" s="784"/>
      <c r="D70" s="784"/>
      <c r="E70" s="784"/>
      <c r="F70" s="784"/>
      <c r="G70" s="784"/>
      <c r="H70" s="794">
        <v>225814</v>
      </c>
    </row>
    <row r="71" spans="1:9">
      <c r="B71" s="735"/>
      <c r="C71" s="735"/>
      <c r="D71" s="735"/>
      <c r="E71" s="635"/>
      <c r="F71" s="635"/>
      <c r="G71" s="635"/>
      <c r="H71" s="635"/>
    </row>
    <row r="72" spans="1:9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9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264538</v>
      </c>
      <c r="H73" s="796">
        <v>0</v>
      </c>
    </row>
    <row r="74" spans="1:9" ht="13.5" thickBot="1">
      <c r="A74" s="790"/>
      <c r="B74" s="785"/>
      <c r="C74" s="785"/>
      <c r="D74" s="785"/>
      <c r="E74" s="785"/>
      <c r="F74" s="785"/>
      <c r="G74" s="785"/>
      <c r="H74" s="794">
        <v>264538</v>
      </c>
    </row>
    <row r="75" spans="1:9" s="735" customFormat="1">
      <c r="E75" s="635"/>
      <c r="F75" s="635"/>
      <c r="G75" s="635"/>
      <c r="H75" s="635"/>
      <c r="I75" s="693"/>
    </row>
    <row r="76" spans="1:9" s="693" customFormat="1" ht="13.5" thickBot="1">
      <c r="A76" s="735" t="s">
        <v>177</v>
      </c>
      <c r="E76" s="634"/>
      <c r="F76" s="634"/>
      <c r="G76" s="634"/>
      <c r="H76" s="634"/>
    </row>
    <row r="77" spans="1:9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114290</v>
      </c>
      <c r="H77" s="796">
        <v>6939</v>
      </c>
    </row>
    <row r="78" spans="1:9" ht="13.5" thickBot="1">
      <c r="A78" s="790"/>
      <c r="B78" s="785"/>
      <c r="C78" s="785"/>
      <c r="D78" s="785"/>
      <c r="E78" s="785"/>
      <c r="F78" s="785"/>
      <c r="G78" s="785"/>
      <c r="H78" s="794">
        <v>121229</v>
      </c>
    </row>
    <row r="79" spans="1:9">
      <c r="B79" s="735"/>
      <c r="C79" s="735"/>
      <c r="D79" s="735"/>
      <c r="E79" s="635"/>
      <c r="F79" s="635"/>
      <c r="G79" s="635"/>
      <c r="H79" s="635"/>
    </row>
    <row r="80" spans="1:9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142287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142287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6710</v>
      </c>
      <c r="H85" s="796">
        <v>7124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13834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27720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27720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3040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3040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13094</v>
      </c>
      <c r="H97" s="796">
        <v>3216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16310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33614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33614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31659</v>
      </c>
      <c r="H105" s="796">
        <v>122499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154158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117300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117300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74849</v>
      </c>
      <c r="G113" s="796">
        <v>0</v>
      </c>
      <c r="H113" s="796">
        <v>927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75776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15387</v>
      </c>
      <c r="H117" s="796">
        <v>2551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17938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28615</v>
      </c>
      <c r="H121" s="796">
        <v>300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28915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9522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9522</v>
      </c>
    </row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214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7797145</v>
      </c>
      <c r="F8" s="692">
        <v>547429</v>
      </c>
      <c r="G8" s="691">
        <v>17208525</v>
      </c>
      <c r="H8" s="691">
        <v>785738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26338837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4130689</v>
      </c>
      <c r="F16" s="770">
        <v>0</v>
      </c>
      <c r="G16" s="770">
        <v>11079026</v>
      </c>
      <c r="H16" s="770">
        <v>335615</v>
      </c>
    </row>
    <row r="17" spans="1:247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15545330</v>
      </c>
    </row>
    <row r="18" spans="1:247" s="693" customFormat="1"/>
    <row r="19" spans="1:247" s="693" customFormat="1">
      <c r="I19" s="797"/>
    </row>
    <row r="20" spans="1:247" s="693" customFormat="1" ht="16.899999999999999" customHeight="1" thickBot="1">
      <c r="A20" s="735" t="s">
        <v>52</v>
      </c>
      <c r="I20" s="797"/>
    </row>
    <row r="21" spans="1:247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265037</v>
      </c>
      <c r="F21" s="740"/>
      <c r="G21" s="739">
        <v>434800</v>
      </c>
      <c r="H21" s="739">
        <v>6303</v>
      </c>
      <c r="I21" s="797"/>
    </row>
    <row r="22" spans="1:247" s="693" customFormat="1" ht="13.5" thickBot="1">
      <c r="A22" s="727"/>
      <c r="B22" s="728"/>
      <c r="C22" s="728"/>
      <c r="D22" s="728"/>
      <c r="E22" s="772"/>
      <c r="F22" s="772"/>
      <c r="G22" s="772"/>
      <c r="H22" s="794">
        <v>706140</v>
      </c>
      <c r="I22" s="797"/>
    </row>
    <row r="23" spans="1:247" s="693" customFormat="1">
      <c r="E23" s="634"/>
      <c r="F23" s="634"/>
      <c r="G23" s="634"/>
      <c r="H23" s="634"/>
      <c r="I23" s="797"/>
    </row>
    <row r="24" spans="1:247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47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401157</v>
      </c>
      <c r="H25" s="739">
        <v>10703</v>
      </c>
      <c r="I25" s="797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47" s="693" customFormat="1" ht="13.5" thickBot="1">
      <c r="A26" s="773"/>
      <c r="B26" s="774"/>
      <c r="C26" s="774"/>
      <c r="D26" s="774"/>
      <c r="E26" s="775"/>
      <c r="F26" s="775"/>
      <c r="G26" s="775"/>
      <c r="H26" s="794">
        <v>411860</v>
      </c>
      <c r="I26" s="797"/>
    </row>
    <row r="27" spans="1:247" s="693" customFormat="1">
      <c r="E27" s="634"/>
      <c r="F27" s="634"/>
      <c r="G27" s="634"/>
      <c r="H27" s="634"/>
      <c r="I27" s="797"/>
    </row>
    <row r="28" spans="1:247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</row>
    <row r="29" spans="1:247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506006</v>
      </c>
      <c r="H29" s="739">
        <v>158175</v>
      </c>
      <c r="I29" s="798"/>
    </row>
    <row r="30" spans="1:247" s="693" customFormat="1" ht="16.5" thickBot="1">
      <c r="A30" s="776"/>
      <c r="B30" s="795"/>
      <c r="C30" s="777"/>
      <c r="D30" s="778"/>
      <c r="E30" s="779"/>
      <c r="F30" s="780"/>
      <c r="G30" s="779"/>
      <c r="H30" s="794">
        <v>664181</v>
      </c>
      <c r="I30" s="797"/>
    </row>
    <row r="31" spans="1:247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47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1912199</v>
      </c>
      <c r="F33" s="740">
        <v>407564</v>
      </c>
      <c r="G33" s="739">
        <v>481957</v>
      </c>
      <c r="H33" s="739">
        <v>53549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2855269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1489220</v>
      </c>
      <c r="F37" s="746">
        <v>0</v>
      </c>
      <c r="G37" s="745">
        <v>1480210</v>
      </c>
      <c r="H37" s="745">
        <v>72992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3042422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18840</v>
      </c>
      <c r="H41" s="796">
        <v>16220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35060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200542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200542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49978</v>
      </c>
      <c r="H49" s="796">
        <v>14052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64030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42612</v>
      </c>
      <c r="H53" s="796">
        <v>257</v>
      </c>
      <c r="I53" s="797"/>
      <c r="J53" s="684"/>
      <c r="K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42869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70334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70334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929431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929431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333257</v>
      </c>
      <c r="H65" s="796">
        <v>1240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334497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244678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244678</v>
      </c>
      <c r="I70" s="799"/>
      <c r="J70" s="2"/>
      <c r="K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248430</v>
      </c>
      <c r="H73" s="796">
        <v>0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248430</v>
      </c>
      <c r="I74" s="799"/>
      <c r="J74" s="693"/>
      <c r="K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142295</v>
      </c>
      <c r="H77" s="796">
        <v>6736</v>
      </c>
      <c r="I77" s="797"/>
      <c r="J77" s="2"/>
      <c r="K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149031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128183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128183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5090</v>
      </c>
      <c r="H85" s="796">
        <v>5637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10727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32640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32640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2880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2880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186104</v>
      </c>
      <c r="H97" s="796">
        <v>3395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189499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-17377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-17377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29899</v>
      </c>
      <c r="H105" s="796">
        <v>110723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140622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113700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113700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139865</v>
      </c>
      <c r="G113" s="796">
        <v>0</v>
      </c>
      <c r="H113" s="796">
        <v>937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140802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17891</v>
      </c>
      <c r="H117" s="796">
        <v>3421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21312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19451</v>
      </c>
      <c r="H121" s="796">
        <v>280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19731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11848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11848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166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166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274" spans="9:9">
      <c r="I274" s="799"/>
    </row>
    <row r="275" spans="9:9">
      <c r="I275" s="799"/>
    </row>
    <row r="276" spans="9:9">
      <c r="I276" s="799"/>
    </row>
    <row r="277" spans="9:9">
      <c r="I277" s="799"/>
    </row>
    <row r="278" spans="9:9">
      <c r="I278" s="799"/>
    </row>
    <row r="279" spans="9:9">
      <c r="I279" s="799"/>
    </row>
    <row r="280" spans="9:9">
      <c r="I280" s="799"/>
    </row>
    <row r="281" spans="9:9">
      <c r="I281" s="799"/>
    </row>
    <row r="282" spans="9:9">
      <c r="I282" s="799"/>
    </row>
    <row r="283" spans="9:9">
      <c r="I283" s="799"/>
    </row>
    <row r="284" spans="9:9">
      <c r="I284" s="799"/>
    </row>
    <row r="285" spans="9:9">
      <c r="I285" s="799"/>
    </row>
    <row r="286" spans="9:9">
      <c r="I286" s="799"/>
    </row>
    <row r="287" spans="9:9">
      <c r="I287" s="799"/>
    </row>
    <row r="288" spans="9:9">
      <c r="I288" s="799"/>
    </row>
    <row r="289" spans="9:9">
      <c r="I289" s="799"/>
    </row>
    <row r="290" spans="9:9">
      <c r="I290" s="799"/>
    </row>
    <row r="291" spans="9:9">
      <c r="I291" s="799"/>
    </row>
    <row r="292" spans="9:9">
      <c r="I292" s="799"/>
    </row>
    <row r="293" spans="9:9">
      <c r="I293" s="799"/>
    </row>
    <row r="294" spans="9:9">
      <c r="I294" s="799"/>
    </row>
    <row r="295" spans="9:9">
      <c r="I295" s="799"/>
    </row>
    <row r="296" spans="9:9">
      <c r="I296" s="799"/>
    </row>
    <row r="297" spans="9:9">
      <c r="I297" s="799"/>
    </row>
    <row r="298" spans="9:9">
      <c r="I298" s="799"/>
    </row>
    <row r="299" spans="9:9">
      <c r="I299" s="799"/>
    </row>
    <row r="300" spans="9:9">
      <c r="I300" s="799"/>
    </row>
    <row r="301" spans="9:9">
      <c r="I301" s="799"/>
    </row>
    <row r="302" spans="9:9">
      <c r="I302" s="799"/>
    </row>
    <row r="303" spans="9:9">
      <c r="I303" s="799"/>
    </row>
    <row r="304" spans="9:9">
      <c r="I304" s="799"/>
    </row>
    <row r="305" spans="9:9">
      <c r="I305" s="799"/>
    </row>
    <row r="306" spans="9:9">
      <c r="I306" s="799"/>
    </row>
    <row r="307" spans="9:9">
      <c r="I307" s="799"/>
    </row>
    <row r="308" spans="9:9">
      <c r="I308" s="799"/>
    </row>
    <row r="309" spans="9:9">
      <c r="I309" s="799"/>
    </row>
    <row r="310" spans="9:9">
      <c r="I310" s="799"/>
    </row>
    <row r="311" spans="9:9">
      <c r="I311" s="799"/>
    </row>
    <row r="312" spans="9:9">
      <c r="I312" s="799"/>
    </row>
    <row r="313" spans="9:9">
      <c r="I313" s="799"/>
    </row>
    <row r="314" spans="9:9">
      <c r="I314" s="799"/>
    </row>
    <row r="315" spans="9:9">
      <c r="I315" s="799"/>
    </row>
    <row r="316" spans="9:9">
      <c r="I316" s="799"/>
    </row>
    <row r="317" spans="9:9">
      <c r="I317" s="799"/>
    </row>
    <row r="318" spans="9:9">
      <c r="I318" s="799"/>
    </row>
    <row r="319" spans="9:9">
      <c r="I319" s="799"/>
    </row>
    <row r="320" spans="9:9">
      <c r="I320" s="799"/>
    </row>
    <row r="321" spans="9:9">
      <c r="I321" s="799"/>
    </row>
    <row r="322" spans="9:9">
      <c r="I322" s="799"/>
    </row>
    <row r="323" spans="9:9">
      <c r="I323" s="799"/>
    </row>
    <row r="324" spans="9:9">
      <c r="I324" s="799"/>
    </row>
    <row r="325" spans="9:9">
      <c r="I325" s="799"/>
    </row>
    <row r="326" spans="9:9">
      <c r="I326" s="799"/>
    </row>
    <row r="327" spans="9:9">
      <c r="I327" s="799"/>
    </row>
    <row r="328" spans="9:9">
      <c r="I328" s="799"/>
    </row>
    <row r="329" spans="9:9">
      <c r="I329" s="799"/>
    </row>
    <row r="330" spans="9:9">
      <c r="I330" s="799"/>
    </row>
    <row r="331" spans="9:9">
      <c r="I331" s="799"/>
    </row>
    <row r="332" spans="9:9">
      <c r="I332" s="799"/>
    </row>
    <row r="333" spans="9:9">
      <c r="I33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/>
  <dimension ref="A1:IV901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6954216</v>
      </c>
      <c r="F8" s="692">
        <v>530611</v>
      </c>
      <c r="G8" s="691">
        <v>17851951</v>
      </c>
      <c r="H8" s="691">
        <v>908799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26245577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3113783</v>
      </c>
      <c r="F16" s="770">
        <v>0</v>
      </c>
      <c r="G16" s="770">
        <v>11392026</v>
      </c>
      <c r="H16" s="770">
        <v>362991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14868800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289403</v>
      </c>
      <c r="F21" s="740"/>
      <c r="G21" s="739">
        <v>514648</v>
      </c>
      <c r="H21" s="739">
        <v>7057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811108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389483</v>
      </c>
      <c r="H25" s="739">
        <v>5072</v>
      </c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394555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584820</v>
      </c>
      <c r="H29" s="739">
        <v>185198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770018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2134415</v>
      </c>
      <c r="F33" s="740">
        <v>374200</v>
      </c>
      <c r="G33" s="739">
        <v>256062</v>
      </c>
      <c r="H33" s="739">
        <v>60552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2825229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1416615</v>
      </c>
      <c r="F37" s="746">
        <v>0</v>
      </c>
      <c r="G37" s="745">
        <v>1609858</v>
      </c>
      <c r="H37" s="745">
        <v>79246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3105719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25880</v>
      </c>
      <c r="H41" s="796">
        <v>20360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46240</v>
      </c>
    </row>
    <row r="43" spans="1:244" s="693" customFormat="1">
      <c r="B43" s="735"/>
      <c r="C43" s="735"/>
      <c r="D43" s="735"/>
      <c r="E43" s="635"/>
      <c r="F43" s="635"/>
      <c r="G43" s="635"/>
      <c r="H43" s="635"/>
      <c r="O43" s="693" t="s">
        <v>186</v>
      </c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223019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223019</v>
      </c>
    </row>
    <row r="47" spans="1:244" s="735" customFormat="1">
      <c r="E47" s="635"/>
      <c r="F47" s="635"/>
      <c r="G47" s="635"/>
      <c r="H47" s="635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46048</v>
      </c>
      <c r="H49" s="796">
        <v>14574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60622</v>
      </c>
    </row>
    <row r="51" spans="1:244" s="735" customFormat="1">
      <c r="E51" s="635"/>
      <c r="F51" s="635"/>
      <c r="G51" s="635"/>
      <c r="H51" s="635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45199</v>
      </c>
      <c r="H53" s="796">
        <v>313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45512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74689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74689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921411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921411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354330</v>
      </c>
      <c r="H65" s="796">
        <v>710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355040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246575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246575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361367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361367</v>
      </c>
    </row>
    <row r="75" spans="1:244" s="735" customFormat="1">
      <c r="E75" s="635"/>
      <c r="F75" s="635"/>
      <c r="G75" s="635"/>
      <c r="H75" s="635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161693</v>
      </c>
      <c r="H77" s="796">
        <v>9099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170792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173534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173534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5880</v>
      </c>
      <c r="H85" s="796">
        <v>5966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11846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40560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40560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3200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3200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207089</v>
      </c>
      <c r="H97" s="796">
        <v>3644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210733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9641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9641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25374</v>
      </c>
      <c r="H105" s="796">
        <v>137587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162961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141300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141300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156411</v>
      </c>
      <c r="G113" s="796">
        <v>0</v>
      </c>
      <c r="H113" s="796">
        <v>696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157107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19184</v>
      </c>
      <c r="H117" s="796">
        <v>2743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21927</v>
      </c>
    </row>
    <row r="120" spans="1:8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20116</v>
      </c>
      <c r="H121" s="796">
        <v>150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20266</v>
      </c>
    </row>
    <row r="124" spans="1:8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11466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11466</v>
      </c>
    </row>
    <row r="128" spans="1:8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</row>
    <row r="129" spans="1:8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340</v>
      </c>
      <c r="H129" s="796">
        <v>0</v>
      </c>
    </row>
    <row r="130" spans="1:8" ht="13.5" thickBot="1">
      <c r="A130" s="790"/>
      <c r="B130" s="785"/>
      <c r="C130" s="785"/>
      <c r="D130" s="785"/>
      <c r="E130" s="785"/>
      <c r="F130" s="785"/>
      <c r="G130" s="785"/>
      <c r="H130" s="794">
        <v>340</v>
      </c>
    </row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8" spans="9:9">
      <c r="I278" s="799"/>
    </row>
    <row r="279" spans="9:9">
      <c r="I279" s="799"/>
    </row>
    <row r="280" spans="9:9">
      <c r="I280" s="799"/>
    </row>
    <row r="281" spans="9:9">
      <c r="I281" s="799"/>
    </row>
    <row r="282" spans="9:9">
      <c r="I282" s="799"/>
    </row>
    <row r="283" spans="9:9">
      <c r="I283" s="799"/>
    </row>
    <row r="284" spans="9:9">
      <c r="I284" s="799"/>
    </row>
    <row r="285" spans="9:9">
      <c r="I285" s="799"/>
    </row>
    <row r="286" spans="9:9">
      <c r="I286" s="799"/>
    </row>
    <row r="287" spans="9:9">
      <c r="I287" s="799"/>
    </row>
    <row r="288" spans="9:9">
      <c r="I288" s="799"/>
    </row>
    <row r="289" spans="9:9">
      <c r="I289" s="799"/>
    </row>
    <row r="290" spans="9:9">
      <c r="I290" s="799"/>
    </row>
    <row r="291" spans="9:9">
      <c r="I291" s="799"/>
    </row>
    <row r="292" spans="9:9">
      <c r="I292" s="799"/>
    </row>
    <row r="293" spans="9:9">
      <c r="I293" s="799"/>
    </row>
    <row r="294" spans="9:9">
      <c r="I294" s="799"/>
    </row>
    <row r="295" spans="9:9">
      <c r="I295" s="799"/>
    </row>
    <row r="296" spans="9:9">
      <c r="I296" s="799"/>
    </row>
    <row r="297" spans="9:9">
      <c r="I297" s="799"/>
    </row>
    <row r="298" spans="9:9">
      <c r="I298" s="799"/>
    </row>
    <row r="901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8476905</v>
      </c>
      <c r="F8" s="692">
        <v>556527</v>
      </c>
      <c r="G8" s="691">
        <v>17975821</v>
      </c>
      <c r="H8" s="691">
        <v>891975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27901228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4649250</v>
      </c>
      <c r="F16" s="770">
        <v>0</v>
      </c>
      <c r="G16" s="770">
        <v>11639032</v>
      </c>
      <c r="H16" s="770">
        <v>366573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16654855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330739</v>
      </c>
      <c r="F21" s="740"/>
      <c r="G21" s="739">
        <v>505750</v>
      </c>
      <c r="H21" s="739">
        <v>7045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843534</v>
      </c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400361</v>
      </c>
      <c r="H25" s="739">
        <v>4940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405301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592579</v>
      </c>
      <c r="H29" s="739">
        <v>171523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764102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2027347</v>
      </c>
      <c r="F33" s="740">
        <v>411950</v>
      </c>
      <c r="G33" s="739">
        <v>211547</v>
      </c>
      <c r="H33" s="739">
        <v>59171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2710015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1469569</v>
      </c>
      <c r="F37" s="746">
        <v>0</v>
      </c>
      <c r="G37" s="745">
        <v>1549593</v>
      </c>
      <c r="H37" s="745">
        <v>80271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3099433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25480</v>
      </c>
      <c r="H41" s="796">
        <v>19940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45420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226273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226273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44131</v>
      </c>
      <c r="H49" s="796">
        <v>12615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56746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46537</v>
      </c>
      <c r="H53" s="796">
        <v>312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46849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67964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67964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910175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910175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332940</v>
      </c>
      <c r="H65" s="796">
        <v>881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333821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232389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232389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390263</v>
      </c>
      <c r="H73" s="796">
        <v>336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390599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151368</v>
      </c>
      <c r="H77" s="796">
        <v>8972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160340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163642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163642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6760</v>
      </c>
      <c r="H85" s="796">
        <v>5766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12526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47640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47640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3760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3760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208559</v>
      </c>
      <c r="H97" s="796">
        <v>3177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211736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11972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11972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30703</v>
      </c>
      <c r="H105" s="796">
        <v>130437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161140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137700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137700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144577</v>
      </c>
      <c r="G113" s="796">
        <v>0</v>
      </c>
      <c r="H113" s="796">
        <v>718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145295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18182</v>
      </c>
      <c r="H117" s="796">
        <v>3401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21583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19514</v>
      </c>
      <c r="H121" s="796">
        <v>165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19679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16316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16316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423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423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220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7951697</v>
      </c>
      <c r="F8" s="692">
        <v>521610</v>
      </c>
      <c r="G8" s="691">
        <v>17031428</v>
      </c>
      <c r="H8" s="691">
        <v>892185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26396920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4254423</v>
      </c>
      <c r="F16" s="770">
        <v>0</v>
      </c>
      <c r="G16" s="770">
        <v>10874325</v>
      </c>
      <c r="H16" s="770">
        <v>360573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15489321</v>
      </c>
      <c r="J17" s="801"/>
      <c r="K17" s="802"/>
    </row>
    <row r="18" spans="1:251" s="693" customFormat="1">
      <c r="J18" s="803"/>
      <c r="K18" s="797"/>
    </row>
    <row r="19" spans="1:251" s="693" customFormat="1">
      <c r="J19" s="803"/>
      <c r="K19" s="797"/>
    </row>
    <row r="20" spans="1:251" s="693" customFormat="1" ht="16.899999999999999" customHeight="1" thickBot="1">
      <c r="A20" s="735" t="s">
        <v>52</v>
      </c>
      <c r="I20" s="634"/>
      <c r="J20" s="803"/>
      <c r="K20" s="797"/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315289</v>
      </c>
      <c r="F21" s="740"/>
      <c r="G21" s="739">
        <v>335724</v>
      </c>
      <c r="H21" s="739">
        <v>6086</v>
      </c>
      <c r="I21" s="797"/>
      <c r="J21" s="797"/>
      <c r="K21" s="797"/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657099</v>
      </c>
      <c r="I22" s="797"/>
      <c r="K22" s="763"/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6.5" customHeight="1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357974</v>
      </c>
      <c r="H25" s="739">
        <v>6390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364364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525532</v>
      </c>
      <c r="H29" s="739">
        <v>177732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703264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1926859</v>
      </c>
      <c r="F33" s="740">
        <v>404823</v>
      </c>
      <c r="G33" s="739">
        <v>227200</v>
      </c>
      <c r="H33" s="739">
        <v>47423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2606305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1455126</v>
      </c>
      <c r="F37" s="746">
        <v>0</v>
      </c>
      <c r="G37" s="745">
        <v>1722734</v>
      </c>
      <c r="H37" s="745">
        <v>115937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3293797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23240</v>
      </c>
      <c r="H41" s="796">
        <v>18600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41840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196574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196574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60630</v>
      </c>
      <c r="H49" s="796">
        <v>11820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72450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44403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44403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71746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71746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901916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901916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311377</v>
      </c>
      <c r="H65" s="796">
        <v>2667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314044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210508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210508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461295</v>
      </c>
      <c r="H73" s="796">
        <v>279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461574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135224</v>
      </c>
      <c r="H77" s="796">
        <v>9282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144506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138052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138052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7310</v>
      </c>
      <c r="H85" s="796">
        <v>6654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13964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27960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27960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3840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3840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190098</v>
      </c>
      <c r="H97" s="796">
        <v>3015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193113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7860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7860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31110</v>
      </c>
      <c r="H105" s="796">
        <v>109438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140548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122400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122400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116787</v>
      </c>
      <c r="G113" s="796">
        <v>0</v>
      </c>
      <c r="H113" s="796">
        <v>826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117613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18457</v>
      </c>
      <c r="H117" s="796">
        <v>3509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21966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24539</v>
      </c>
      <c r="H121" s="796">
        <v>254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24793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10712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10712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388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388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56" t="s">
        <v>3</v>
      </c>
      <c r="B5" s="958" t="s">
        <v>4</v>
      </c>
      <c r="C5" s="959"/>
      <c r="D5" s="956" t="s">
        <v>5</v>
      </c>
      <c r="E5" s="966" t="s">
        <v>6</v>
      </c>
      <c r="F5" s="967"/>
      <c r="G5" s="967"/>
      <c r="H5" s="96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57"/>
      <c r="B6" s="960"/>
      <c r="C6" s="961"/>
      <c r="D6" s="957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66">
        <v>2</v>
      </c>
      <c r="C7" s="968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72" t="s">
        <v>3</v>
      </c>
      <c r="B13" s="975" t="s">
        <v>4</v>
      </c>
      <c r="C13" s="976"/>
      <c r="D13" s="972" t="s">
        <v>5</v>
      </c>
      <c r="E13" s="970" t="s">
        <v>6</v>
      </c>
      <c r="F13" s="974"/>
      <c r="G13" s="974"/>
      <c r="H13" s="971"/>
    </row>
    <row r="14" spans="1:256" s="693" customFormat="1" ht="16.5" thickBot="1">
      <c r="A14" s="973"/>
      <c r="B14" s="977"/>
      <c r="C14" s="978"/>
      <c r="D14" s="973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70" t="s">
        <v>24</v>
      </c>
      <c r="C15" s="971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164</vt:i4>
      </vt:variant>
    </vt:vector>
  </HeadingPairs>
  <TitlesOfParts>
    <vt:vector size="164" baseType="lpstr">
      <vt:lpstr>август 2010г</vt:lpstr>
      <vt:lpstr>сентябрь 2010г</vt:lpstr>
      <vt:lpstr>октябрь 2010г</vt:lpstr>
      <vt:lpstr>ноябрь 2010г</vt:lpstr>
      <vt:lpstr>декабрь 2010г</vt:lpstr>
      <vt:lpstr>январь 2011г </vt:lpstr>
      <vt:lpstr>февраль 2011г</vt:lpstr>
      <vt:lpstr>март 2011г</vt:lpstr>
      <vt:lpstr>апрель 2011г</vt:lpstr>
      <vt:lpstr>май 2011г</vt:lpstr>
      <vt:lpstr>июнь 2011г</vt:lpstr>
      <vt:lpstr>июль 2011г</vt:lpstr>
      <vt:lpstr>август 2011г</vt:lpstr>
      <vt:lpstr>сентябрь 2011г</vt:lpstr>
      <vt:lpstr>октябрь 2011г</vt:lpstr>
      <vt:lpstr>ноябрь 2011г</vt:lpstr>
      <vt:lpstr>декабрь 2011г</vt:lpstr>
      <vt:lpstr>январь 2012г</vt:lpstr>
      <vt:lpstr>февраль 2012г</vt:lpstr>
      <vt:lpstr>март 2012г</vt:lpstr>
      <vt:lpstr>апрель 2012г</vt:lpstr>
      <vt:lpstr>май 2012г </vt:lpstr>
      <vt:lpstr>июнь 2012г</vt:lpstr>
      <vt:lpstr>июль 2012г</vt:lpstr>
      <vt:lpstr> август 2012г</vt:lpstr>
      <vt:lpstr>сентябрь 2012г</vt:lpstr>
      <vt:lpstr> октябрь 2012г</vt:lpstr>
      <vt:lpstr>ноябрь 2012г</vt:lpstr>
      <vt:lpstr>декабрь 2012г</vt:lpstr>
      <vt:lpstr>январь 2013г</vt:lpstr>
      <vt:lpstr>февраль 2013г</vt:lpstr>
      <vt:lpstr> Март 2013г</vt:lpstr>
      <vt:lpstr>Апрель 2013г </vt:lpstr>
      <vt:lpstr>Май 2013г  </vt:lpstr>
      <vt:lpstr>Июнь 2013г</vt:lpstr>
      <vt:lpstr>Июль 2013г</vt:lpstr>
      <vt:lpstr>Август 2013г</vt:lpstr>
      <vt:lpstr>Сентябрь 2013г</vt:lpstr>
      <vt:lpstr>Октябрь 2013г</vt:lpstr>
      <vt:lpstr>Ноябрь 2013г</vt:lpstr>
      <vt:lpstr>Декабрь 2013г</vt:lpstr>
      <vt:lpstr>Январь 2014г</vt:lpstr>
      <vt:lpstr>Февраль 2014г</vt:lpstr>
      <vt:lpstr>Март 2014г</vt:lpstr>
      <vt:lpstr>Апрель 2014г</vt:lpstr>
      <vt:lpstr>Май 2014г</vt:lpstr>
      <vt:lpstr>Июнь 2014г</vt:lpstr>
      <vt:lpstr>Июль 2014г</vt:lpstr>
      <vt:lpstr>Август 2014г</vt:lpstr>
      <vt:lpstr>Сентябрь 2014г</vt:lpstr>
      <vt:lpstr>Октябрь 2014г</vt:lpstr>
      <vt:lpstr>Ноябрь 2014г</vt:lpstr>
      <vt:lpstr>Декабрь 2014г</vt:lpstr>
      <vt:lpstr>Январь 2015г</vt:lpstr>
      <vt:lpstr>Февраль 2015г</vt:lpstr>
      <vt:lpstr>Март 2015г</vt:lpstr>
      <vt:lpstr>Апрель 2015г</vt:lpstr>
      <vt:lpstr>Май 2015г</vt:lpstr>
      <vt:lpstr>Июнь 2015г</vt:lpstr>
      <vt:lpstr>Июль 2015г</vt:lpstr>
      <vt:lpstr>Август 2015г</vt:lpstr>
      <vt:lpstr>Сентябрь 2015г</vt:lpstr>
      <vt:lpstr>Октябрь 2015</vt:lpstr>
      <vt:lpstr>Ноябрь 2015г</vt:lpstr>
      <vt:lpstr>Декабрь 2015г</vt:lpstr>
      <vt:lpstr>Январь 2016г</vt:lpstr>
      <vt:lpstr>Февраль 2016г</vt:lpstr>
      <vt:lpstr>Март 2016г</vt:lpstr>
      <vt:lpstr>Апрель 2016г</vt:lpstr>
      <vt:lpstr>Май 2016г</vt:lpstr>
      <vt:lpstr>Июнь 2016г</vt:lpstr>
      <vt:lpstr>Июль 2016г</vt:lpstr>
      <vt:lpstr>Август 2016г</vt:lpstr>
      <vt:lpstr>Сентябрь 2016г</vt:lpstr>
      <vt:lpstr>Октябрь 2016г</vt:lpstr>
      <vt:lpstr>Ноябрь 2016г</vt:lpstr>
      <vt:lpstr>Декабрь 2016г</vt:lpstr>
      <vt:lpstr>Январь 2017г</vt:lpstr>
      <vt:lpstr>Февраль 2017г</vt:lpstr>
      <vt:lpstr>Март 2017г</vt:lpstr>
      <vt:lpstr>Апрель 2017г</vt:lpstr>
      <vt:lpstr>Май 2017г</vt:lpstr>
      <vt:lpstr>Июнь 2017г</vt:lpstr>
      <vt:lpstr>Июль 2017г</vt:lpstr>
      <vt:lpstr>Август 2017г</vt:lpstr>
      <vt:lpstr>Сентябрь 2017г</vt:lpstr>
      <vt:lpstr>Октябрь 2017г</vt:lpstr>
      <vt:lpstr>Ноябрь 2017г</vt:lpstr>
      <vt:lpstr>Декабрь 2017г</vt:lpstr>
      <vt:lpstr>Январь 2018г</vt:lpstr>
      <vt:lpstr>Февраль 2018г</vt:lpstr>
      <vt:lpstr>Март 2018г</vt:lpstr>
      <vt:lpstr>Апрель 2018г</vt:lpstr>
      <vt:lpstr>Май 2018г</vt:lpstr>
      <vt:lpstr>Июнь 2018г</vt:lpstr>
      <vt:lpstr>Июль 2018г</vt:lpstr>
      <vt:lpstr>Август 2018г</vt:lpstr>
      <vt:lpstr>Сентябрь 2018г</vt:lpstr>
      <vt:lpstr>Октябрь 2018г</vt:lpstr>
      <vt:lpstr>Ноябрь 2018г</vt:lpstr>
      <vt:lpstr>Декабрь 2018г</vt:lpstr>
      <vt:lpstr>Январь 2019г</vt:lpstr>
      <vt:lpstr>Февраль 2019г</vt:lpstr>
      <vt:lpstr>Март 2019г</vt:lpstr>
      <vt:lpstr>Апрель 2019г</vt:lpstr>
      <vt:lpstr>Май 2019г</vt:lpstr>
      <vt:lpstr>Июнь 2019г</vt:lpstr>
      <vt:lpstr>Июль 2019г</vt:lpstr>
      <vt:lpstr>Август 2019г</vt:lpstr>
      <vt:lpstr>Сентябрь 2019г</vt:lpstr>
      <vt:lpstr>Октябрь 2019г</vt:lpstr>
      <vt:lpstr>Ноябрь 2019г</vt:lpstr>
      <vt:lpstr>Декабрь 2019г</vt:lpstr>
      <vt:lpstr>Январь 2020г</vt:lpstr>
      <vt:lpstr>Февраль 2020г</vt:lpstr>
      <vt:lpstr>Март 2020г</vt:lpstr>
      <vt:lpstr>Апрель 2020г</vt:lpstr>
      <vt:lpstr>Май 2020г</vt:lpstr>
      <vt:lpstr>Июнь 2020г</vt:lpstr>
      <vt:lpstr>Июль 2020г</vt:lpstr>
      <vt:lpstr>Август 2020г</vt:lpstr>
      <vt:lpstr>Сентябрь 2020г</vt:lpstr>
      <vt:lpstr>Октябрь 2020г</vt:lpstr>
      <vt:lpstr>Ноябрь 2020г</vt:lpstr>
      <vt:lpstr>Декабрь 2020г</vt:lpstr>
      <vt:lpstr>Январь 2021г</vt:lpstr>
      <vt:lpstr>Февраль 2021г</vt:lpstr>
      <vt:lpstr>Март 2021г</vt:lpstr>
      <vt:lpstr>Апрель 2021г</vt:lpstr>
      <vt:lpstr>Май 2021г</vt:lpstr>
      <vt:lpstr>Июнь 2021г</vt:lpstr>
      <vt:lpstr>Июль 2021г</vt:lpstr>
      <vt:lpstr>Август 2021г</vt:lpstr>
      <vt:lpstr>Сентябрь 2021г</vt:lpstr>
      <vt:lpstr>Октябрь 2021г</vt:lpstr>
      <vt:lpstr>Ноябрь 2021г</vt:lpstr>
      <vt:lpstr>Декабрь 2021г</vt:lpstr>
      <vt:lpstr>Январь 2022г</vt:lpstr>
      <vt:lpstr>Февраль 2022г</vt:lpstr>
      <vt:lpstr>Март 2022г</vt:lpstr>
      <vt:lpstr>Апрель 2022г</vt:lpstr>
      <vt:lpstr>Май 2022г</vt:lpstr>
      <vt:lpstr>Июнь  2022г</vt:lpstr>
      <vt:lpstr>Июль 2022г</vt:lpstr>
      <vt:lpstr>Август 2022г</vt:lpstr>
      <vt:lpstr>Сентябрь 2022г</vt:lpstr>
      <vt:lpstr>Октябрь 2022г</vt:lpstr>
      <vt:lpstr>Ноябрь 2022г</vt:lpstr>
      <vt:lpstr>Декабрь 2022г</vt:lpstr>
      <vt:lpstr>Январь 2023г</vt:lpstr>
      <vt:lpstr>Февраль 2023г</vt:lpstr>
      <vt:lpstr>Март 2023г</vt:lpstr>
      <vt:lpstr>Апрель 2023г</vt:lpstr>
      <vt:lpstr>Май 2023г</vt:lpstr>
      <vt:lpstr>Июнь 2023г</vt:lpstr>
      <vt:lpstr>Июль 2023г</vt:lpstr>
      <vt:lpstr>Август 2023г</vt:lpstr>
      <vt:lpstr>Сентябрь 2023г</vt:lpstr>
      <vt:lpstr>Октябрь 2023г</vt:lpstr>
      <vt:lpstr>Ноябрь 2023г</vt:lpstr>
      <vt:lpstr>Декабрь 2023г</vt:lpstr>
      <vt:lpstr>Январь 2024г</vt:lpstr>
      <vt:lpstr>Февраль 2024г</vt:lpstr>
      <vt:lpstr>Март 2024г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Kuzma Prutkoff</dc:creator>
  <cp:lastModifiedBy>alex</cp:lastModifiedBy>
  <dcterms:created xsi:type="dcterms:W3CDTF">2019-05-12T07:59:50Z</dcterms:created>
  <dcterms:modified xsi:type="dcterms:W3CDTF">2024-04-10T19:25:31Z</dcterms:modified>
</cp:coreProperties>
</file>